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35.xml" ContentType="application/vnd.openxmlformats-officedocument.spreadsheetml.chart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chartsheets/sheet1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1.xml" ContentType="application/vnd.openxmlformats-officedocument.spreadsheetml.chartsheet+xml"/>
  <Override PartName="/xl/chartsheets/sheet42.xml" ContentType="application/vnd.openxmlformats-officedocument.spreadsheetml.chart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heets/sheet29.xml" ContentType="application/vnd.openxmlformats-officedocument.spreadsheetml.chart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heets/sheet18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25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heets/sheet32.xml" ContentType="application/vnd.openxmlformats-officedocument.spreadsheetml.chartsheet+xml"/>
  <Override PartName="/xl/chartsheets/sheet41.xml" ContentType="application/vnd.openxmlformats-officedocument.spreadsheetml.chart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worksheets/sheet4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30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37.xml" ContentType="application/vnd.openxmlformats-officedocument.drawingml.chart+xml"/>
  <Override PartName="/xl/comments3.xml" ContentType="application/vnd.openxmlformats-officedocument.spreadsheetml.comments+xml"/>
  <Override PartName="/xl/drawings/drawing41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3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chartsheets/sheet3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chartsheets/sheet33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22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chartsheets/sheet1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0.xml" ContentType="application/vnd.openxmlformats-officedocument.spreadsheetml.chart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heets/sheet6.xml" ContentType="application/vnd.openxmlformats-officedocument.spreadsheetml.chart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heets/sheet2.xml" ContentType="application/vnd.openxmlformats-officedocument.spreadsheetml.chart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heets/sheet38.xml" ContentType="application/vnd.openxmlformats-officedocument.spreadsheetml.chartsheet+xml"/>
  <Override PartName="/xl/charts/chart21.xml" ContentType="application/vnd.openxmlformats-officedocument.drawingml.chart+xml"/>
  <Override PartName="/xl/chartsheets/sheet27.xml" ContentType="application/vnd.openxmlformats-officedocument.spreadsheetml.chart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heets/sheet34.xml" ContentType="application/vnd.openxmlformats-officedocument.spreadsheetml.chartsheet+xml"/>
  <Override PartName="/xl/drawings/drawing3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7380" windowHeight="4890"/>
  </bookViews>
  <sheets>
    <sheet name="Q1 - Respondent Info" sheetId="1" r:id="rId1"/>
    <sheet name="Q1, F1 - Firm Composition" sheetId="15" r:id="rId2"/>
    <sheet name="Q2 - Provided Contact Info" sheetId="2" r:id="rId3"/>
    <sheet name="Q2, F1 - Participant Figures" sheetId="63" r:id="rId4"/>
    <sheet name="Q2,F2 - Participant Figures (2)" sheetId="16" r:id="rId5"/>
    <sheet name="Q3 - Project Info" sheetId="3" r:id="rId6"/>
    <sheet name="Q3, F1 - Technology Type" sheetId="17" r:id="rId7"/>
    <sheet name="Q3, F2 - Nameplate Capacity" sheetId="18" r:id="rId8"/>
    <sheet name="Q3, F3 - Nameplate Capacity (2)" sheetId="56" r:id="rId9"/>
    <sheet name="Q3, F4 - Primary Region" sheetId="19" r:id="rId10"/>
    <sheet name="Q3, F5 - Primary Purchaser" sheetId="20" r:id="rId11"/>
    <sheet name="Q3, F6 - Cost vs. Investment" sheetId="21" r:id="rId12"/>
    <sheet name="Q4 - Customer Host" sheetId="4" r:id="rId13"/>
    <sheet name="Q4, F1 - Number of Deals" sheetId="22" r:id="rId14"/>
    <sheet name="Q4, F2 - # of Deals &amp; Capacity" sheetId="57" r:id="rId15"/>
    <sheet name="Q4, F3 - Aggregate Capacity" sheetId="23" r:id="rId16"/>
    <sheet name="Q4, F4 - Aggregate Capacity (2)" sheetId="25" r:id="rId17"/>
    <sheet name="Q4, F5 - Financing Structure" sheetId="58" r:id="rId18"/>
    <sheet name="Q4,F6 - Financing Structure (2)" sheetId="24" r:id="rId19"/>
    <sheet name="Q4, F7 - Payback" sheetId="59" r:id="rId20"/>
    <sheet name="Q4, F8 - Payback (2)" sheetId="26" r:id="rId21"/>
    <sheet name="Q4, F9 - Discount Rate" sheetId="27" r:id="rId22"/>
    <sheet name="Q4, F10 - Discount Rate (2)" sheetId="64" r:id="rId23"/>
    <sheet name="Q5 - Project Info (cntd)" sheetId="5" r:id="rId24"/>
    <sheet name="Q5, F1 - Financial Structure" sheetId="29" r:id="rId25"/>
    <sheet name="Q5,F2 - Financial Structure (2)" sheetId="30" r:id="rId26"/>
    <sheet name="Q5, F3 - Debt Finance" sheetId="32" r:id="rId27"/>
    <sheet name="Q5, F4 - Depreciation" sheetId="33" r:id="rId28"/>
    <sheet name="Q5, F5 - Federal Incentive" sheetId="34" r:id="rId29"/>
    <sheet name="Q6 - RECs" sheetId="6" r:id="rId30"/>
    <sheet name="Q6, F1 - Sales" sheetId="35" r:id="rId31"/>
    <sheet name="Q6, F2 - Type" sheetId="60" r:id="rId32"/>
    <sheet name="Q6, F3 - Type (2)" sheetId="36" r:id="rId33"/>
    <sheet name="Q7 - Typical PPA" sheetId="7" r:id="rId34"/>
    <sheet name="Q7, F1 - Duration" sheetId="37" r:id="rId35"/>
    <sheet name="Q7, F2 - Price Yr 1" sheetId="38" r:id="rId36"/>
    <sheet name="Q7, F3 - Price Escalation" sheetId="39" r:id="rId37"/>
    <sheet name="Q7, F4 - Buyout Option" sheetId="40" r:id="rId38"/>
    <sheet name="Q8 - Equity Capital" sheetId="8" r:id="rId39"/>
    <sheet name="Q8, F1 - Share of Total Equity" sheetId="41" r:id="rId40"/>
    <sheet name="Q8, F2 - Expected Return" sheetId="42" r:id="rId41"/>
    <sheet name="Q9 - Construction Debt" sheetId="9" r:id="rId42"/>
    <sheet name="Q9, F1 - Debt to Capital" sheetId="43" r:id="rId43"/>
    <sheet name="Q9, F2 - Cost of Financing" sheetId="44" r:id="rId44"/>
    <sheet name="Q10 - Term Debt" sheetId="10" r:id="rId45"/>
    <sheet name="Q10, F1 - Debt to Total Capital" sheetId="46" r:id="rId46"/>
    <sheet name="Q10,F2 - Loan Guarantee to Debt" sheetId="47" r:id="rId47"/>
    <sheet name="Q10, F3 - Cost (Avg.)" sheetId="48" r:id="rId48"/>
    <sheet name="Q10, F4 - TD Duration" sheetId="49" r:id="rId49"/>
    <sheet name="Q11 - Cost of Energy" sheetId="11" r:id="rId50"/>
    <sheet name="Q11, F1 - Levelized Cost" sheetId="62" r:id="rId51"/>
    <sheet name="Q11, F2 - Levelized Cost (2)" sheetId="61" r:id="rId52"/>
    <sheet name="Q12 - Poll Question" sheetId="12" r:id="rId53"/>
    <sheet name="Q12, F1 - Poll Results" sheetId="53" r:id="rId54"/>
    <sheet name="Q13 - Feedback" sheetId="13" r:id="rId55"/>
  </sheets>
  <externalReferences>
    <externalReference r:id="rId56"/>
  </externalReferences>
  <calcPr calcId="125725"/>
</workbook>
</file>

<file path=xl/calcChain.xml><?xml version="1.0" encoding="utf-8"?>
<calcChain xmlns="http://schemas.openxmlformats.org/spreadsheetml/2006/main">
  <c r="H33" i="6"/>
  <c r="H34"/>
  <c r="H35"/>
  <c r="H32"/>
  <c r="D27" l="1"/>
  <c r="E27"/>
  <c r="H27" s="1"/>
  <c r="F27"/>
  <c r="G27"/>
  <c r="C27"/>
  <c r="H24"/>
  <c r="H25"/>
  <c r="H26"/>
  <c r="H23"/>
  <c r="D15" i="11"/>
  <c r="E15"/>
  <c r="F15"/>
  <c r="G15"/>
  <c r="H15"/>
  <c r="I15"/>
  <c r="J15"/>
  <c r="C15"/>
  <c r="K12"/>
  <c r="K13"/>
  <c r="K14"/>
  <c r="K15"/>
  <c r="K11"/>
  <c r="D18" i="6"/>
  <c r="E18"/>
  <c r="F18"/>
  <c r="G18"/>
  <c r="C18"/>
  <c r="H18" s="1"/>
  <c r="H12"/>
  <c r="H13"/>
  <c r="H14"/>
  <c r="H15"/>
  <c r="H16"/>
  <c r="H17"/>
  <c r="H11"/>
  <c r="G49" i="5"/>
  <c r="G47"/>
  <c r="G48"/>
  <c r="G46"/>
  <c r="F38"/>
  <c r="F39"/>
  <c r="F40"/>
  <c r="F41"/>
  <c r="F37"/>
  <c r="D32"/>
  <c r="E32"/>
  <c r="F32"/>
  <c r="G32"/>
  <c r="H32"/>
  <c r="I32"/>
  <c r="J32"/>
  <c r="C32"/>
  <c r="K29"/>
  <c r="K30"/>
  <c r="K31"/>
  <c r="K32"/>
  <c r="K28"/>
  <c r="G21"/>
  <c r="G22"/>
  <c r="G23"/>
  <c r="G20"/>
  <c r="D15"/>
  <c r="E15"/>
  <c r="G15" s="1"/>
  <c r="F15"/>
  <c r="C15"/>
  <c r="G12"/>
  <c r="G13"/>
  <c r="G14"/>
  <c r="G11"/>
  <c r="C10" i="2" l="1"/>
  <c r="C11"/>
  <c r="C12"/>
  <c r="C13"/>
  <c r="C9"/>
  <c r="I31" i="10"/>
  <c r="I26"/>
  <c r="I21"/>
  <c r="H16"/>
  <c r="H11"/>
  <c r="I26" i="9"/>
  <c r="I21"/>
  <c r="I16"/>
  <c r="H11"/>
  <c r="J26" i="8"/>
  <c r="H21"/>
  <c r="J16"/>
  <c r="H11"/>
  <c r="J26" i="7"/>
  <c r="J21"/>
  <c r="J16"/>
  <c r="I11"/>
  <c r="L51" i="4" l="1"/>
  <c r="L52"/>
  <c r="L53"/>
  <c r="L50"/>
  <c r="K51"/>
  <c r="K52"/>
  <c r="K53"/>
  <c r="K50"/>
  <c r="D54"/>
  <c r="E54"/>
  <c r="F54"/>
  <c r="G54"/>
  <c r="H54"/>
  <c r="I54"/>
  <c r="J54"/>
  <c r="C54"/>
  <c r="J41"/>
  <c r="J42"/>
  <c r="J43"/>
  <c r="J40"/>
  <c r="I41"/>
  <c r="I42"/>
  <c r="I43"/>
  <c r="I40"/>
  <c r="D44"/>
  <c r="E44"/>
  <c r="F44"/>
  <c r="G44"/>
  <c r="H44"/>
  <c r="C44"/>
  <c r="D35"/>
  <c r="E35"/>
  <c r="F35"/>
  <c r="G35"/>
  <c r="H35"/>
  <c r="I35"/>
  <c r="C35"/>
  <c r="J32"/>
  <c r="J33"/>
  <c r="J34"/>
  <c r="J31"/>
  <c r="J22"/>
  <c r="J23"/>
  <c r="J24"/>
  <c r="J21"/>
  <c r="I22"/>
  <c r="I23"/>
  <c r="I24"/>
  <c r="I21"/>
  <c r="I13"/>
  <c r="I14"/>
  <c r="I12"/>
  <c r="I11"/>
  <c r="D25"/>
  <c r="E25"/>
  <c r="F25"/>
  <c r="G25"/>
  <c r="H25"/>
  <c r="C25"/>
  <c r="J12"/>
  <c r="J13"/>
  <c r="J14"/>
  <c r="J11"/>
  <c r="L41" i="3"/>
  <c r="D42"/>
  <c r="E42"/>
  <c r="F42"/>
  <c r="G42"/>
  <c r="H42"/>
  <c r="I42"/>
  <c r="J42"/>
  <c r="K42"/>
  <c r="C42"/>
  <c r="L42" s="1"/>
  <c r="L35"/>
  <c r="D36" s="1"/>
  <c r="E36"/>
  <c r="G36"/>
  <c r="H36"/>
  <c r="I36"/>
  <c r="J36"/>
  <c r="K36"/>
  <c r="C36"/>
  <c r="H29"/>
  <c r="D30" s="1"/>
  <c r="C30"/>
  <c r="M23"/>
  <c r="D24" s="1"/>
  <c r="I17"/>
  <c r="D18" s="1"/>
  <c r="K11"/>
  <c r="D12" s="1"/>
  <c r="K54" i="4" l="1"/>
  <c r="L55"/>
  <c r="C24" i="3"/>
  <c r="F30"/>
  <c r="J16" i="4"/>
  <c r="I25"/>
  <c r="J26"/>
  <c r="J35"/>
  <c r="I44"/>
  <c r="J45"/>
  <c r="F36" i="3"/>
  <c r="L36" s="1"/>
  <c r="K24"/>
  <c r="G30"/>
  <c r="E30"/>
  <c r="I24"/>
  <c r="G24"/>
  <c r="E24"/>
  <c r="G18"/>
  <c r="L24"/>
  <c r="J24"/>
  <c r="H24"/>
  <c r="F24"/>
  <c r="C18"/>
  <c r="E18"/>
  <c r="H18"/>
  <c r="F18"/>
  <c r="C12"/>
  <c r="I12"/>
  <c r="G12"/>
  <c r="E12"/>
  <c r="J12"/>
  <c r="H12"/>
  <c r="F12"/>
  <c r="H30" l="1"/>
  <c r="M24"/>
  <c r="I18"/>
  <c r="K12"/>
  <c r="C20" i="5" l="1"/>
  <c r="H15" i="4"/>
  <c r="G15"/>
  <c r="F15"/>
  <c r="E15"/>
  <c r="D15"/>
  <c r="C15"/>
  <c r="C21" i="5" l="1"/>
  <c r="C22"/>
  <c r="C23"/>
  <c r="E20"/>
  <c r="E21"/>
  <c r="E22"/>
  <c r="D20"/>
  <c r="F20"/>
  <c r="D21"/>
  <c r="F21"/>
  <c r="D22"/>
  <c r="F22"/>
  <c r="F23"/>
  <c r="E23" s="1"/>
  <c r="D23" s="1"/>
  <c r="I15" i="4"/>
</calcChain>
</file>

<file path=xl/comments1.xml><?xml version="1.0" encoding="utf-8"?>
<comments xmlns="http://schemas.openxmlformats.org/spreadsheetml/2006/main">
  <authors>
    <author>pscharfe</author>
  </authors>
  <commentList>
    <comment ref="A14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  <comment ref="A40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  <comment ref="A49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</commentList>
</comments>
</file>

<file path=xl/comments2.xml><?xml version="1.0" encoding="utf-8"?>
<comments xmlns="http://schemas.openxmlformats.org/spreadsheetml/2006/main">
  <authors>
    <author>pscharfe</author>
  </authors>
  <commentList>
    <comment ref="A26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</commentList>
</comments>
</file>

<file path=xl/comments3.xml><?xml version="1.0" encoding="utf-8"?>
<comments xmlns="http://schemas.openxmlformats.org/spreadsheetml/2006/main">
  <authors>
    <author>pscharfe</author>
  </authors>
  <commentList>
    <comment ref="A14" authorId="0">
      <text>
        <r>
          <rPr>
            <b/>
            <sz val="8"/>
            <color indexed="81"/>
            <rFont val="Tahoma"/>
            <family val="2"/>
          </rPr>
          <t>pscharfe:</t>
        </r>
        <r>
          <rPr>
            <sz val="8"/>
            <color indexed="81"/>
            <rFont val="Tahoma"/>
            <family val="2"/>
          </rPr>
          <t xml:space="preserve">
Includes: Geothermal, Biomass - Elec, Biomass - Non-elec &amp; Other Technologies</t>
        </r>
      </text>
    </comment>
  </commentList>
</comments>
</file>

<file path=xl/sharedStrings.xml><?xml version="1.0" encoding="utf-8"?>
<sst xmlns="http://schemas.openxmlformats.org/spreadsheetml/2006/main" count="1019" uniqueCount="273">
  <si>
    <t>NREL's Renewable Energy Project Financing Tracking Initiative (REFTI): Q3 2009</t>
  </si>
  <si>
    <t>Please tell us about your firm.  Are you primarily a....</t>
  </si>
  <si>
    <t>Answer Options</t>
  </si>
  <si>
    <t>Response Percent</t>
  </si>
  <si>
    <t>Response Count</t>
  </si>
  <si>
    <t>Tax Credit Equity Financier</t>
  </si>
  <si>
    <t>Other Equity Financier</t>
  </si>
  <si>
    <t>Debt Financier</t>
  </si>
  <si>
    <t>Developer</t>
  </si>
  <si>
    <t>Utility</t>
  </si>
  <si>
    <t>Counsel / Consultant</t>
  </si>
  <si>
    <t>Other</t>
  </si>
  <si>
    <t>answered question</t>
  </si>
  <si>
    <t>skipped question</t>
  </si>
  <si>
    <t>Please tell us about the person responding to this survey...</t>
  </si>
  <si>
    <t>Title</t>
  </si>
  <si>
    <t>Phone (optional)</t>
  </si>
  <si>
    <t>Technology Type</t>
  </si>
  <si>
    <t>Wind</t>
  </si>
  <si>
    <t>Solar - PV</t>
  </si>
  <si>
    <t>Solar - CSP</t>
  </si>
  <si>
    <t>Geothermal</t>
  </si>
  <si>
    <t>Biomass - Elec</t>
  </si>
  <si>
    <t>Biomass - Non-elec</t>
  </si>
  <si>
    <t>Hydro</t>
  </si>
  <si>
    <t>Other (pls comment)</t>
  </si>
  <si>
    <t>Nameplate Capacity (MW)</t>
  </si>
  <si>
    <t>0.0 - 0.9</t>
  </si>
  <si>
    <t>1.0 - 4.9</t>
  </si>
  <si>
    <t>5.0 - 49.9</t>
  </si>
  <si>
    <t>50.0 - 99.9</t>
  </si>
  <si>
    <t>100.0 - 199.9</t>
  </si>
  <si>
    <t>200.0+</t>
  </si>
  <si>
    <t>Region</t>
  </si>
  <si>
    <t>New England</t>
  </si>
  <si>
    <t>New York</t>
  </si>
  <si>
    <t>Mid-Atlantic</t>
  </si>
  <si>
    <t>Southeast</t>
  </si>
  <si>
    <t>Mid-West</t>
  </si>
  <si>
    <t>Texas</t>
  </si>
  <si>
    <t>Southwest</t>
  </si>
  <si>
    <t>California</t>
  </si>
  <si>
    <t>Northwest</t>
  </si>
  <si>
    <t>HI &amp; AK</t>
  </si>
  <si>
    <t>Power Sold To</t>
  </si>
  <si>
    <t>End User</t>
  </si>
  <si>
    <t>Utility + Merchant</t>
  </si>
  <si>
    <t>Merchant</t>
  </si>
  <si>
    <t>Turnkey</t>
  </si>
  <si>
    <t>Total Project Cost ($millions)</t>
  </si>
  <si>
    <t>$0 - $4.9</t>
  </si>
  <si>
    <t>$5 - $9.9</t>
  </si>
  <si>
    <t>$10 - $49.9</t>
  </si>
  <si>
    <t>$50 - $99.9</t>
  </si>
  <si>
    <t>$100 - $199.9</t>
  </si>
  <si>
    <t>$200 - $299.9</t>
  </si>
  <si>
    <t>$300 - $399.9</t>
  </si>
  <si>
    <t>$400 - $499.9</t>
  </si>
  <si>
    <t>$500+</t>
  </si>
  <si>
    <t>Your Direct Investment ($millions)</t>
  </si>
  <si>
    <t>For your projects that are on-site and behind-the-meter, please input the following...</t>
  </si>
  <si>
    <t>Number of Deals</t>
  </si>
  <si>
    <t>1-3</t>
  </si>
  <si>
    <t>4-6</t>
  </si>
  <si>
    <t>7-9</t>
  </si>
  <si>
    <t>10 - 49</t>
  </si>
  <si>
    <t>50 - 99</t>
  </si>
  <si>
    <t>100+</t>
  </si>
  <si>
    <t>Residential</t>
  </si>
  <si>
    <t>Commercial &amp; Industrial</t>
  </si>
  <si>
    <t>Federal Government</t>
  </si>
  <si>
    <t>State &amp; Local Govt.</t>
  </si>
  <si>
    <t>Nameplate Capacity (aggregate MW)</t>
  </si>
  <si>
    <t>0 - 4.9</t>
  </si>
  <si>
    <t>5 - 24.9</t>
  </si>
  <si>
    <t>25 - 49.9</t>
  </si>
  <si>
    <t>50 - 99.9</t>
  </si>
  <si>
    <t>100 - 199.9</t>
  </si>
  <si>
    <t>200+</t>
  </si>
  <si>
    <t>Typical Customer Financing Structure</t>
  </si>
  <si>
    <t>Self-Finance</t>
  </si>
  <si>
    <t>PPA w/ Developer</t>
  </si>
  <si>
    <t>Lease</t>
  </si>
  <si>
    <t>CREBs</t>
  </si>
  <si>
    <t>QECBs</t>
  </si>
  <si>
    <t>Dont' Know</t>
  </si>
  <si>
    <t>Avg. Customer Payback (yrs)</t>
  </si>
  <si>
    <t>Don't know</t>
  </si>
  <si>
    <t>Avg. Customer Discount Rate (%)</t>
  </si>
  <si>
    <t>Balance Sheet</t>
  </si>
  <si>
    <t>Single-Sourced Tax Equity</t>
  </si>
  <si>
    <t>Tax Equity Partnership</t>
  </si>
  <si>
    <t>Biomass - Non-Elec</t>
  </si>
  <si>
    <t>None</t>
  </si>
  <si>
    <t>Lender - project specific</t>
  </si>
  <si>
    <t>Lender - portfolio</t>
  </si>
  <si>
    <t>Municipal Bonds</t>
  </si>
  <si>
    <t>Straight Line</t>
  </si>
  <si>
    <t>MACRS</t>
  </si>
  <si>
    <t>Bonus MACRS</t>
  </si>
  <si>
    <t>PTC</t>
  </si>
  <si>
    <t>ITC</t>
  </si>
  <si>
    <t>Cash Grant</t>
  </si>
  <si>
    <t>Provide the expected method of REC SALES and REC TYPE by technology...</t>
  </si>
  <si>
    <t>REC Sales</t>
  </si>
  <si>
    <t>None Available</t>
  </si>
  <si>
    <t>Bundled with energy</t>
  </si>
  <si>
    <t>REC-only contract</t>
  </si>
  <si>
    <t>Merchant sales</t>
  </si>
  <si>
    <t>Compliance REC</t>
  </si>
  <si>
    <t>Voluntary REC</t>
  </si>
  <si>
    <t>Compliance SREC</t>
  </si>
  <si>
    <t>Voluntary SREC</t>
  </si>
  <si>
    <t>Please provide the following REVENUE PARAMETERS....</t>
  </si>
  <si>
    <t>PPA Term (yrs)</t>
  </si>
  <si>
    <t>0 - 4 yrs</t>
  </si>
  <si>
    <t>5 - 9 yrs</t>
  </si>
  <si>
    <t>10 - 14 yrs</t>
  </si>
  <si>
    <t>15 - 19 yrs</t>
  </si>
  <si>
    <t>20 yrs</t>
  </si>
  <si>
    <t>21 + yrs</t>
  </si>
  <si>
    <t>Average</t>
  </si>
  <si>
    <t>PPA Price in Yr 1</t>
  </si>
  <si>
    <t>PPA Price Escalation (%)</t>
  </si>
  <si>
    <t>Customer Buyout Option</t>
  </si>
  <si>
    <t xml:space="preserve">Regarding project EQUITY CAPITAL (based on after-tax returns)... </t>
  </si>
  <si>
    <t>Tax-Investor Equity / Total Capital</t>
  </si>
  <si>
    <t>0 - 19.9%</t>
  </si>
  <si>
    <t>20 - 39.9%</t>
  </si>
  <si>
    <t>40 - 59.9%</t>
  </si>
  <si>
    <t>60 - 79.9%</t>
  </si>
  <si>
    <t>80 - 100%</t>
  </si>
  <si>
    <t>Expected Return on Tax-Investor Equity</t>
  </si>
  <si>
    <t>0.00  - 6.49%</t>
  </si>
  <si>
    <t>6.50  - 8.49%</t>
  </si>
  <si>
    <t>8.50  - 10.49%</t>
  </si>
  <si>
    <t>10.50 - 12.49%</t>
  </si>
  <si>
    <t>12.50 - 14.49%</t>
  </si>
  <si>
    <t>14.50 - 16.49%</t>
  </si>
  <si>
    <t>16.50% +</t>
  </si>
  <si>
    <t>Developer Equity / Total Capital</t>
  </si>
  <si>
    <t>Expected Return on Developer Equity</t>
  </si>
  <si>
    <t xml:space="preserve">Regarding project-level CONSTRUCTION debt... </t>
  </si>
  <si>
    <t>Const. Debt / Total Capital</t>
  </si>
  <si>
    <t>Average All-In Cost of Const. Debt (%)</t>
  </si>
  <si>
    <t>0.00 - 3.99%</t>
  </si>
  <si>
    <t>4.00 - 5.49%</t>
  </si>
  <si>
    <t>5.50 - 6.99%</t>
  </si>
  <si>
    <t>7.00 - 8.49%</t>
  </si>
  <si>
    <t>8.50 - 9.99%</t>
  </si>
  <si>
    <t>10.00% +</t>
  </si>
  <si>
    <t>Const. Debt Term (months)</t>
  </si>
  <si>
    <t>0 - 6 mos</t>
  </si>
  <si>
    <t>7 - 12 mos</t>
  </si>
  <si>
    <t>13 - 18 mos</t>
  </si>
  <si>
    <t>19 - 24 mos</t>
  </si>
  <si>
    <t>25 - 30 mos</t>
  </si>
  <si>
    <t>31 + mos</t>
  </si>
  <si>
    <t>Source of Const. Debt</t>
  </si>
  <si>
    <t>Bank</t>
  </si>
  <si>
    <t>Non-Bank Lender</t>
  </si>
  <si>
    <t>Fed Loan Guarantee</t>
  </si>
  <si>
    <t>Utility Pre-Pay</t>
  </si>
  <si>
    <t>Combined Const. &amp; Term Debt</t>
  </si>
  <si>
    <t xml:space="preserve">Regarding project-level TERM debt... </t>
  </si>
  <si>
    <t>Debt / Total Capital</t>
  </si>
  <si>
    <t>Fed Loan Guarantee / Debt</t>
  </si>
  <si>
    <t>Average All-In Cost of Debt (%)</t>
  </si>
  <si>
    <t>Debt Term (yrs)</t>
  </si>
  <si>
    <t>Avg. Debt Coverage Ratio Required</t>
  </si>
  <si>
    <t>&lt; 1.30</t>
  </si>
  <si>
    <t>1.30 - 1.39</t>
  </si>
  <si>
    <t>1.40 - 1.49</t>
  </si>
  <si>
    <t>1.50 - 1.59</t>
  </si>
  <si>
    <t>1.60 - 1.69</t>
  </si>
  <si>
    <t>1.70 +</t>
  </si>
  <si>
    <t xml:space="preserve">Provide the LEVELIZED COST OF ENERGY (LCOE) range from your projects... </t>
  </si>
  <si>
    <t>LCOE (cents / kWh)</t>
  </si>
  <si>
    <t>0.0 - 4.99</t>
  </si>
  <si>
    <t>5.0 - 7.49</t>
  </si>
  <si>
    <t>7.5 - 9.99</t>
  </si>
  <si>
    <t>10.0 - 12.49</t>
  </si>
  <si>
    <t>12.5 - 14.99</t>
  </si>
  <si>
    <t>15.0 - 17.49</t>
  </si>
  <si>
    <t>17.5 - 19.99</t>
  </si>
  <si>
    <t>20.0 +</t>
  </si>
  <si>
    <t>If markets for Renewable Energy Credits (RECs) were more liquid and transparent (i.e., similar to a stock market), would RE projects be able to better attract capital and close on financing?</t>
  </si>
  <si>
    <t>Definitely</t>
  </si>
  <si>
    <t>Probably</t>
  </si>
  <si>
    <t>Maybe</t>
  </si>
  <si>
    <t>Probably not</t>
  </si>
  <si>
    <t>Definitely not</t>
  </si>
  <si>
    <t>Other (please specify)</t>
  </si>
  <si>
    <t>Have any feedback?  Please let us know your thoughts on how to improve REFTI.    Thanks,  NREL</t>
  </si>
  <si>
    <t>Lender w/ Fed Loan Guar.</t>
  </si>
  <si>
    <t>Energy Consumer</t>
  </si>
  <si>
    <t>Wind (7 projects)</t>
  </si>
  <si>
    <t>Solar - PV (39)</t>
  </si>
  <si>
    <t>Solar - CSP (12)</t>
  </si>
  <si>
    <t>Wind (6 projects)</t>
  </si>
  <si>
    <t>Solar - PV (37)</t>
  </si>
  <si>
    <t>Solar - CSP (11)</t>
  </si>
  <si>
    <t>Wind (5 projects)</t>
  </si>
  <si>
    <t>Solar - CSP (10)</t>
  </si>
  <si>
    <t>Other (4)</t>
  </si>
  <si>
    <t>Wind (4 projects)</t>
  </si>
  <si>
    <t>Solar - PV (30)</t>
  </si>
  <si>
    <t>Solar - CSP (7)</t>
  </si>
  <si>
    <t>Other (3)</t>
  </si>
  <si>
    <t>=</t>
  </si>
  <si>
    <t>Headings</t>
  </si>
  <si>
    <t>Formulas</t>
  </si>
  <si>
    <t>Inputs</t>
  </si>
  <si>
    <t>NREL's Renewable Energy Project Financing Tracking Initiative (REFTI) Third Quarter 2009</t>
  </si>
  <si>
    <t xml:space="preserve">Company </t>
  </si>
  <si>
    <t xml:space="preserve">Name </t>
  </si>
  <si>
    <t xml:space="preserve">Email </t>
  </si>
  <si>
    <t>NREL's Renewable Energy Project Financing Tracking Initiative (REFTI) 
Third Quarter 2009</t>
  </si>
  <si>
    <t>No. of Projects</t>
  </si>
  <si>
    <t>% of Total</t>
  </si>
  <si>
    <t>% of Toal</t>
  </si>
  <si>
    <t>Totals</t>
  </si>
  <si>
    <t>Mid-Point</t>
  </si>
  <si>
    <t>Approximate No. of Deals with Customer Host</t>
  </si>
  <si>
    <t>Approximate Capacity with Customer Host</t>
  </si>
  <si>
    <t>Approximate Average Customer Payback (yrs)</t>
  </si>
  <si>
    <t>Approximate Average Customer Discount Rate</t>
  </si>
  <si>
    <t>Total</t>
  </si>
  <si>
    <t>NREL's Renewable Energy Project Financing Tracking Initiative (REFTI)
Third Quarter 2009</t>
  </si>
  <si>
    <t>Consolidated Graphing Info: Financial Structure</t>
  </si>
  <si>
    <t>Consolidated Graphing Info: Debt Finance</t>
  </si>
  <si>
    <t>Consolidated Graphing Info: Depreciation</t>
  </si>
  <si>
    <t>Consolidated Graphing Info: Federal Incentive</t>
  </si>
  <si>
    <t>Consolidated Graphing Info: REC Sales</t>
  </si>
  <si>
    <t>Consolidated Graphing Info: REC Type</t>
  </si>
  <si>
    <t>Consolidated Graphing Info: REC Type (2)</t>
  </si>
  <si>
    <t>Consolidated Graphing Info: LCOE (cents / kWh)</t>
  </si>
  <si>
    <t>Consolidated Graphing Info: Financial Structure (2)</t>
  </si>
  <si>
    <t>Other Technologies (2)</t>
  </si>
  <si>
    <t>Other Technologies (pls comment)</t>
  </si>
  <si>
    <t>PPA Price in Yr 1 (cents / kWh)</t>
  </si>
  <si>
    <t>0.0 - 5.9</t>
  </si>
  <si>
    <t>6.0 - 7.4</t>
  </si>
  <si>
    <t>7.5 - 8.9</t>
  </si>
  <si>
    <t xml:space="preserve">9.0 - 10.4 </t>
  </si>
  <si>
    <t>10.5 - 11.9</t>
  </si>
  <si>
    <t xml:space="preserve">12.0 - 15.0 </t>
  </si>
  <si>
    <t>15.0+</t>
  </si>
  <si>
    <t>For all projects which closed financing in the 3rd quarter, 2009 please provide the following project data…</t>
  </si>
  <si>
    <t>1-4</t>
  </si>
  <si>
    <t xml:space="preserve">5 - 7 </t>
  </si>
  <si>
    <t xml:space="preserve">8  - 10 </t>
  </si>
  <si>
    <t>11 - 13</t>
  </si>
  <si>
    <t xml:space="preserve">14 + </t>
  </si>
  <si>
    <t>0.00  - 4.99</t>
  </si>
  <si>
    <t>5.00  - 6.99</t>
  </si>
  <si>
    <t>7.00  - 8.99</t>
  </si>
  <si>
    <t>9.00  - 10.99</t>
  </si>
  <si>
    <t>11.00  - 12.99</t>
  </si>
  <si>
    <t>13.00 - 14.99</t>
  </si>
  <si>
    <t>2.0 - 2.9</t>
  </si>
  <si>
    <t>3.0 - 3.9</t>
  </si>
  <si>
    <t>&gt; 0.0 - 1.9</t>
  </si>
  <si>
    <t>4.0 - 4.9</t>
  </si>
  <si>
    <t>5.0+</t>
  </si>
  <si>
    <t xml:space="preserve">0 - 4 </t>
  </si>
  <si>
    <t xml:space="preserve">5 - 9 </t>
  </si>
  <si>
    <t xml:space="preserve">10 - 14 </t>
  </si>
  <si>
    <t xml:space="preserve">15 - 19 </t>
  </si>
  <si>
    <t xml:space="preserve">20 </t>
  </si>
  <si>
    <t xml:space="preserve">21 + </t>
  </si>
  <si>
    <r>
      <rPr>
        <b/>
        <i/>
        <sz val="11"/>
        <rFont val="Tahoma"/>
        <family val="2"/>
      </rPr>
      <t xml:space="preserve">Have any feedback?  Please let us know your thoughts on how to improve REFTI. </t>
    </r>
    <r>
      <rPr>
        <b/>
        <sz val="11"/>
        <rFont val="Tahoma"/>
        <family val="2"/>
      </rPr>
      <t xml:space="preserve">   
Thanks,  NREL</t>
    </r>
  </si>
  <si>
    <t xml:space="preserve">Select the primary FINANCIAL STRUCTURE characteristics of your projects...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</si>
</sst>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1">
    <font>
      <sz val="10"/>
      <name val="Tahoma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color indexed="0"/>
      <name val="Tahoma"/>
      <family val="2"/>
    </font>
    <font>
      <b/>
      <i/>
      <sz val="10"/>
      <color indexed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8"/>
      <color rgb="FFFFFF0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0"/>
      <color indexed="0"/>
      <name val="Tahoma"/>
      <family val="2"/>
    </font>
    <font>
      <b/>
      <sz val="10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name val="Tahoma"/>
      <family val="2"/>
    </font>
    <font>
      <b/>
      <i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0" xfId="0" applyFill="1"/>
    <xf numFmtId="0" fontId="8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164" fontId="0" fillId="8" borderId="1" xfId="0" applyNumberFormat="1" applyFill="1" applyBorder="1" applyAlignment="1">
      <alignment horizontal="center" vertical="center"/>
    </xf>
    <xf numFmtId="9" fontId="0" fillId="5" borderId="0" xfId="1" applyFont="1" applyFill="1"/>
    <xf numFmtId="1" fontId="0" fillId="8" borderId="8" xfId="0" applyNumberForma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5" borderId="0" xfId="0" applyFill="1" applyAlignment="1"/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5" borderId="0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/>
    </xf>
    <xf numFmtId="9" fontId="0" fillId="6" borderId="12" xfId="0" applyNumberFormat="1" applyFill="1" applyBorder="1" applyAlignment="1">
      <alignment horizontal="center"/>
    </xf>
    <xf numFmtId="0" fontId="0" fillId="5" borderId="8" xfId="0" applyFill="1" applyBorder="1"/>
    <xf numFmtId="0" fontId="0" fillId="5" borderId="11" xfId="0" applyFill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5" borderId="0" xfId="0" applyFill="1" applyBorder="1"/>
    <xf numFmtId="164" fontId="0" fillId="6" borderId="11" xfId="1" applyNumberFormat="1" applyFont="1" applyFill="1" applyBorder="1" applyAlignment="1">
      <alignment horizontal="center"/>
    </xf>
    <xf numFmtId="9" fontId="0" fillId="6" borderId="12" xfId="1" applyFont="1" applyFill="1" applyBorder="1" applyAlignment="1">
      <alignment horizontal="center"/>
    </xf>
    <xf numFmtId="164" fontId="0" fillId="6" borderId="12" xfId="1" applyNumberFormat="1" applyFont="1" applyFill="1" applyBorder="1" applyAlignment="1">
      <alignment horizontal="center"/>
    </xf>
    <xf numFmtId="1" fontId="0" fillId="5" borderId="0" xfId="0" applyNumberFormat="1" applyFill="1"/>
    <xf numFmtId="0" fontId="8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11" fillId="5" borderId="0" xfId="0" applyFont="1" applyFill="1" applyAlignment="1"/>
    <xf numFmtId="1" fontId="0" fillId="6" borderId="1" xfId="0" applyNumberForma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1" fontId="0" fillId="5" borderId="24" xfId="0" applyNumberForma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0" fillId="5" borderId="16" xfId="0" applyNumberFormat="1" applyFill="1" applyBorder="1"/>
    <xf numFmtId="0" fontId="10" fillId="7" borderId="17" xfId="0" applyFont="1" applyFill="1" applyBorder="1" applyAlignment="1">
      <alignment horizontal="center"/>
    </xf>
    <xf numFmtId="1" fontId="0" fillId="6" borderId="8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10" fontId="0" fillId="6" borderId="8" xfId="1" applyNumberFormat="1" applyFont="1" applyFill="1" applyBorder="1" applyAlignment="1">
      <alignment horizontal="center"/>
    </xf>
    <xf numFmtId="10" fontId="10" fillId="7" borderId="12" xfId="1" applyNumberFormat="1" applyFon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11" fillId="8" borderId="11" xfId="0" applyFont="1" applyFill="1" applyBorder="1" applyAlignment="1">
      <alignment horizontal="center" vertical="center"/>
    </xf>
    <xf numFmtId="0" fontId="11" fillId="5" borderId="11" xfId="0" applyFont="1" applyFill="1" applyBorder="1"/>
    <xf numFmtId="2" fontId="10" fillId="7" borderId="12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11" fillId="5" borderId="0" xfId="0" applyFont="1" applyFill="1"/>
    <xf numFmtId="0" fontId="6" fillId="5" borderId="0" xfId="0" applyFont="1" applyFill="1" applyBorder="1"/>
    <xf numFmtId="0" fontId="4" fillId="8" borderId="8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64" fontId="14" fillId="6" borderId="8" xfId="0" applyNumberFormat="1" applyFont="1" applyFill="1" applyBorder="1" applyAlignment="1">
      <alignment horizontal="center"/>
    </xf>
    <xf numFmtId="164" fontId="14" fillId="6" borderId="12" xfId="0" applyNumberFormat="1" applyFont="1" applyFill="1" applyBorder="1" applyAlignment="1">
      <alignment horizontal="center"/>
    </xf>
    <xf numFmtId="9" fontId="14" fillId="6" borderId="8" xfId="0" applyNumberFormat="1" applyFont="1" applyFill="1" applyBorder="1" applyAlignment="1">
      <alignment horizontal="center"/>
    </xf>
    <xf numFmtId="9" fontId="14" fillId="6" borderId="12" xfId="0" applyNumberFormat="1" applyFont="1" applyFill="1" applyBorder="1" applyAlignment="1">
      <alignment horizontal="center"/>
    </xf>
    <xf numFmtId="0" fontId="4" fillId="8" borderId="15" xfId="0" applyFont="1" applyFill="1" applyBorder="1" applyAlignment="1">
      <alignment horizontal="right"/>
    </xf>
    <xf numFmtId="164" fontId="0" fillId="8" borderId="32" xfId="0" applyNumberFormat="1" applyFill="1" applyBorder="1" applyAlignment="1">
      <alignment horizontal="center" vertical="center"/>
    </xf>
    <xf numFmtId="1" fontId="0" fillId="8" borderId="33" xfId="0" applyNumberFormat="1" applyFill="1" applyBorder="1" applyAlignment="1">
      <alignment horizontal="center" vertical="center"/>
    </xf>
    <xf numFmtId="1" fontId="14" fillId="6" borderId="8" xfId="0" applyNumberFormat="1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11" fillId="5" borderId="0" xfId="0" applyFont="1" applyFill="1" applyBorder="1" applyAlignment="1"/>
    <xf numFmtId="49" fontId="4" fillId="4" borderId="14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32" xfId="0" applyNumberForma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164" fontId="14" fillId="8" borderId="1" xfId="1" applyNumberFormat="1" applyFont="1" applyFill="1" applyBorder="1" applyAlignment="1">
      <alignment horizontal="center"/>
    </xf>
    <xf numFmtId="164" fontId="14" fillId="8" borderId="11" xfId="1" applyNumberFormat="1" applyFont="1" applyFill="1" applyBorder="1" applyAlignment="1">
      <alignment horizontal="center"/>
    </xf>
    <xf numFmtId="9" fontId="14" fillId="8" borderId="1" xfId="1" applyFont="1" applyFill="1" applyBorder="1" applyAlignment="1">
      <alignment horizontal="center"/>
    </xf>
    <xf numFmtId="9" fontId="14" fillId="8" borderId="11" xfId="1" applyFont="1" applyFill="1" applyBorder="1" applyAlignment="1">
      <alignment horizontal="center"/>
    </xf>
    <xf numFmtId="0" fontId="14" fillId="8" borderId="7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wrapText="1"/>
    </xf>
    <xf numFmtId="1" fontId="13" fillId="6" borderId="12" xfId="0" applyNumberFormat="1" applyFont="1" applyFill="1" applyBorder="1" applyAlignment="1">
      <alignment horizontal="center" vertical="center"/>
    </xf>
    <xf numFmtId="0" fontId="14" fillId="8" borderId="1" xfId="2" applyNumberFormat="1" applyFont="1" applyFill="1" applyBorder="1" applyAlignment="1">
      <alignment horizontal="center"/>
    </xf>
    <xf numFmtId="10" fontId="14" fillId="8" borderId="1" xfId="1" applyNumberFormat="1" applyFont="1" applyFill="1" applyBorder="1" applyAlignment="1">
      <alignment horizontal="center"/>
    </xf>
    <xf numFmtId="10" fontId="14" fillId="8" borderId="11" xfId="1" applyNumberFormat="1" applyFont="1" applyFill="1" applyBorder="1" applyAlignment="1">
      <alignment horizontal="center"/>
    </xf>
    <xf numFmtId="9" fontId="14" fillId="6" borderId="8" xfId="1" applyFont="1" applyFill="1" applyBorder="1" applyAlignment="1">
      <alignment horizontal="center" vertical="center"/>
    </xf>
    <xf numFmtId="9" fontId="14" fillId="6" borderId="12" xfId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right"/>
    </xf>
    <xf numFmtId="0" fontId="5" fillId="8" borderId="11" xfId="0" applyFont="1" applyFill="1" applyBorder="1" applyAlignment="1">
      <alignment horizontal="right"/>
    </xf>
    <xf numFmtId="0" fontId="0" fillId="8" borderId="9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7" fillId="8" borderId="9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7" fillId="10" borderId="4" xfId="0" applyFont="1" applyFill="1" applyBorder="1" applyAlignment="1">
      <alignment vertical="center" wrapText="1"/>
    </xf>
    <xf numFmtId="0" fontId="20" fillId="10" borderId="5" xfId="0" applyFont="1" applyFill="1" applyBorder="1" applyAlignment="1">
      <alignment vertical="center" wrapText="1"/>
    </xf>
    <xf numFmtId="0" fontId="20" fillId="10" borderId="6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horizontal="right"/>
    </xf>
    <xf numFmtId="0" fontId="5" fillId="8" borderId="14" xfId="0" applyFont="1" applyFill="1" applyBorder="1" applyAlignment="1">
      <alignment horizontal="right"/>
    </xf>
    <xf numFmtId="0" fontId="8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8" borderId="30" xfId="0" applyFill="1" applyBorder="1" applyAlignment="1">
      <alignment wrapText="1"/>
    </xf>
    <xf numFmtId="0" fontId="0" fillId="8" borderId="31" xfId="0" applyFill="1" applyBorder="1" applyAlignment="1">
      <alignment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1" xfId="0" applyBorder="1" applyAlignment="1"/>
    <xf numFmtId="0" fontId="7" fillId="6" borderId="18" xfId="0" applyFont="1" applyFill="1" applyBorder="1" applyAlignment="1"/>
    <xf numFmtId="0" fontId="0" fillId="6" borderId="19" xfId="0" applyFill="1" applyBorder="1" applyAlignment="1"/>
    <xf numFmtId="0" fontId="4" fillId="9" borderId="13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vertical="center" wrapText="1"/>
    </xf>
    <xf numFmtId="0" fontId="7" fillId="8" borderId="7" xfId="0" applyFont="1" applyFill="1" applyBorder="1" applyAlignment="1"/>
    <xf numFmtId="0" fontId="0" fillId="8" borderId="1" xfId="0" applyFill="1" applyBorder="1" applyAlignment="1"/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/>
    <xf numFmtId="0" fontId="0" fillId="6" borderId="11" xfId="0" applyFill="1" applyBorder="1" applyAlignment="1"/>
    <xf numFmtId="0" fontId="0" fillId="3" borderId="5" xfId="0" applyFill="1" applyBorder="1"/>
    <xf numFmtId="0" fontId="0" fillId="3" borderId="6" xfId="0" applyFill="1" applyBorder="1"/>
    <xf numFmtId="0" fontId="7" fillId="8" borderId="9" xfId="0" applyFont="1" applyFill="1" applyBorder="1" applyAlignment="1"/>
    <xf numFmtId="0" fontId="0" fillId="8" borderId="2" xfId="0" applyFill="1" applyBorder="1" applyAlignment="1"/>
    <xf numFmtId="0" fontId="18" fillId="10" borderId="4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vertical="center" wrapText="1"/>
    </xf>
    <xf numFmtId="0" fontId="17" fillId="10" borderId="6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0" fillId="8" borderId="7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11" fillId="8" borderId="18" xfId="0" applyFont="1" applyFill="1" applyBorder="1" applyAlignment="1">
      <alignment wrapText="1"/>
    </xf>
    <xf numFmtId="0" fontId="11" fillId="8" borderId="19" xfId="0" applyFont="1" applyFill="1" applyBorder="1" applyAlignment="1">
      <alignment wrapText="1"/>
    </xf>
    <xf numFmtId="0" fontId="0" fillId="0" borderId="6" xfId="0" applyBorder="1" applyAlignment="1"/>
    <xf numFmtId="0" fontId="7" fillId="6" borderId="9" xfId="0" applyFont="1" applyFill="1" applyBorder="1" applyAlignment="1"/>
    <xf numFmtId="0" fontId="0" fillId="8" borderId="19" xfId="0" applyFill="1" applyBorder="1" applyAlignment="1">
      <alignment wrapText="1"/>
    </xf>
    <xf numFmtId="0" fontId="0" fillId="2" borderId="6" xfId="0" applyFill="1" applyBorder="1" applyAlignment="1"/>
    <xf numFmtId="0" fontId="7" fillId="6" borderId="7" xfId="0" applyFont="1" applyFill="1" applyBorder="1" applyAlignment="1"/>
    <xf numFmtId="0" fontId="0" fillId="6" borderId="1" xfId="0" applyFill="1" applyBorder="1" applyAlignment="1"/>
    <xf numFmtId="0" fontId="11" fillId="8" borderId="10" xfId="0" applyFont="1" applyFill="1" applyBorder="1" applyAlignment="1">
      <alignment wrapText="1"/>
    </xf>
    <xf numFmtId="0" fontId="11" fillId="8" borderId="11" xfId="0" applyFont="1" applyFill="1" applyBorder="1" applyAlignment="1">
      <alignment wrapText="1"/>
    </xf>
    <xf numFmtId="0" fontId="19" fillId="10" borderId="6" xfId="0" applyFont="1" applyFill="1" applyBorder="1" applyAlignment="1"/>
    <xf numFmtId="0" fontId="11" fillId="8" borderId="10" xfId="0" applyFont="1" applyFill="1" applyBorder="1" applyAlignment="1"/>
    <xf numFmtId="0" fontId="11" fillId="8" borderId="11" xfId="0" applyFont="1" applyFill="1" applyBorder="1" applyAlignment="1"/>
    <xf numFmtId="0" fontId="14" fillId="8" borderId="7" xfId="0" applyFont="1" applyFill="1" applyBorder="1" applyAlignment="1"/>
    <xf numFmtId="0" fontId="14" fillId="8" borderId="10" xfId="0" applyFont="1" applyFill="1" applyBorder="1" applyAlignment="1"/>
    <xf numFmtId="0" fontId="0" fillId="8" borderId="11" xfId="0" applyFill="1" applyBorder="1" applyAlignment="1"/>
    <xf numFmtId="0" fontId="13" fillId="2" borderId="4" xfId="0" applyFont="1" applyFill="1" applyBorder="1" applyAlignment="1"/>
    <xf numFmtId="0" fontId="0" fillId="0" borderId="5" xfId="0" applyBorder="1" applyAlignment="1"/>
    <xf numFmtId="0" fontId="13" fillId="4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14" fillId="8" borderId="10" xfId="0" applyFont="1" applyFill="1" applyBorder="1" applyAlignment="1">
      <alignment wrapText="1"/>
    </xf>
    <xf numFmtId="0" fontId="14" fillId="8" borderId="7" xfId="0" applyFont="1" applyFill="1" applyBorder="1" applyAlignment="1">
      <alignment wrapText="1"/>
    </xf>
    <xf numFmtId="0" fontId="14" fillId="6" borderId="10" xfId="0" applyFont="1" applyFill="1" applyBorder="1" applyAlignment="1"/>
    <xf numFmtId="0" fontId="13" fillId="2" borderId="35" xfId="0" applyFont="1" applyFill="1" applyBorder="1" applyAlignment="1"/>
    <xf numFmtId="0" fontId="14" fillId="0" borderId="36" xfId="0" applyFont="1" applyBorder="1" applyAlignment="1"/>
    <xf numFmtId="0" fontId="0" fillId="0" borderId="37" xfId="0" applyBorder="1" applyAlignment="1"/>
    <xf numFmtId="0" fontId="14" fillId="8" borderId="1" xfId="0" applyFont="1" applyFill="1" applyBorder="1" applyAlignment="1"/>
    <xf numFmtId="0" fontId="14" fillId="0" borderId="14" xfId="0" applyFont="1" applyBorder="1" applyAlignment="1"/>
    <xf numFmtId="0" fontId="14" fillId="8" borderId="11" xfId="0" applyFont="1" applyFill="1" applyBorder="1" applyAlignment="1"/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wrapText="1"/>
    </xf>
    <xf numFmtId="0" fontId="14" fillId="6" borderId="11" xfId="0" applyFont="1" applyFill="1" applyBorder="1" applyAlignment="1"/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/>
    <xf numFmtId="0" fontId="14" fillId="6" borderId="19" xfId="0" applyFont="1" applyFill="1" applyBorder="1" applyAlignment="1"/>
    <xf numFmtId="0" fontId="0" fillId="8" borderId="10" xfId="0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2" fillId="4" borderId="13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wrapText="1"/>
    </xf>
    <xf numFmtId="0" fontId="14" fillId="8" borderId="9" xfId="0" applyFont="1" applyFill="1" applyBorder="1" applyAlignment="1"/>
    <xf numFmtId="0" fontId="14" fillId="8" borderId="2" xfId="0" applyFont="1" applyFill="1" applyBorder="1" applyAlignment="1"/>
    <xf numFmtId="0" fontId="2" fillId="3" borderId="4" xfId="0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vertical="center" wrapText="1"/>
    </xf>
    <xf numFmtId="0" fontId="0" fillId="0" borderId="34" xfId="0" applyBorder="1"/>
    <xf numFmtId="0" fontId="0" fillId="0" borderId="31" xfId="0" applyBorder="1"/>
    <xf numFmtId="0" fontId="20" fillId="10" borderId="4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DEE9F7"/>
      <rgbColor rgb="00CDD8E6"/>
      <rgbColor rgb="00EEEEEE"/>
      <rgbColor rgb="00CCE5CD"/>
      <rgbColor rgb="00DEF7D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4.xml"/><Relationship Id="rId18" Type="http://schemas.openxmlformats.org/officeDocument/2006/relationships/chartsheet" Target="chartsheets/sheet14.xml"/><Relationship Id="rId26" Type="http://schemas.openxmlformats.org/officeDocument/2006/relationships/chartsheet" Target="chartsheets/sheet21.xml"/><Relationship Id="rId39" Type="http://schemas.openxmlformats.org/officeDocument/2006/relationships/worksheet" Target="worksheets/sheet8.xml"/><Relationship Id="rId21" Type="http://schemas.openxmlformats.org/officeDocument/2006/relationships/chartsheet" Target="chartsheets/sheet17.xml"/><Relationship Id="rId34" Type="http://schemas.openxmlformats.org/officeDocument/2006/relationships/worksheet" Target="worksheets/sheet7.xml"/><Relationship Id="rId42" Type="http://schemas.openxmlformats.org/officeDocument/2006/relationships/worksheet" Target="worksheets/sheet9.xml"/><Relationship Id="rId47" Type="http://schemas.openxmlformats.org/officeDocument/2006/relationships/chartsheet" Target="chartsheets/sheet37.xml"/><Relationship Id="rId50" Type="http://schemas.openxmlformats.org/officeDocument/2006/relationships/worksheet" Target="worksheets/sheet11.xml"/><Relationship Id="rId55" Type="http://schemas.openxmlformats.org/officeDocument/2006/relationships/worksheet" Target="worksheets/sheet1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3.xml"/><Relationship Id="rId25" Type="http://schemas.openxmlformats.org/officeDocument/2006/relationships/chartsheet" Target="chartsheets/sheet20.xml"/><Relationship Id="rId33" Type="http://schemas.openxmlformats.org/officeDocument/2006/relationships/chartsheet" Target="chartsheets/sheet27.xml"/><Relationship Id="rId38" Type="http://schemas.openxmlformats.org/officeDocument/2006/relationships/chartsheet" Target="chartsheets/sheet31.xml"/><Relationship Id="rId46" Type="http://schemas.openxmlformats.org/officeDocument/2006/relationships/chartsheet" Target="chartsheets/sheet36.xml"/><Relationship Id="rId59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chartsheet" Target="chartsheets/sheet24.xml"/><Relationship Id="rId41" Type="http://schemas.openxmlformats.org/officeDocument/2006/relationships/chartsheet" Target="chartsheets/sheet33.xml"/><Relationship Id="rId54" Type="http://schemas.openxmlformats.org/officeDocument/2006/relationships/chartsheet" Target="chartsheets/sheet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8.xml"/><Relationship Id="rId24" Type="http://schemas.openxmlformats.org/officeDocument/2006/relationships/worksheet" Target="worksheets/sheet5.xml"/><Relationship Id="rId32" Type="http://schemas.openxmlformats.org/officeDocument/2006/relationships/chartsheet" Target="chartsheets/sheet26.xml"/><Relationship Id="rId37" Type="http://schemas.openxmlformats.org/officeDocument/2006/relationships/chartsheet" Target="chartsheets/sheet30.xml"/><Relationship Id="rId40" Type="http://schemas.openxmlformats.org/officeDocument/2006/relationships/chartsheet" Target="chartsheets/sheet32.xml"/><Relationship Id="rId45" Type="http://schemas.openxmlformats.org/officeDocument/2006/relationships/worksheet" Target="worksheets/sheet10.xml"/><Relationship Id="rId53" Type="http://schemas.openxmlformats.org/officeDocument/2006/relationships/worksheet" Target="worksheets/sheet12.xml"/><Relationship Id="rId58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9.xml"/><Relationship Id="rId28" Type="http://schemas.openxmlformats.org/officeDocument/2006/relationships/chartsheet" Target="chartsheets/sheet23.xml"/><Relationship Id="rId36" Type="http://schemas.openxmlformats.org/officeDocument/2006/relationships/chartsheet" Target="chartsheets/sheet29.xml"/><Relationship Id="rId49" Type="http://schemas.openxmlformats.org/officeDocument/2006/relationships/chartsheet" Target="chartsheets/sheet39.xml"/><Relationship Id="rId57" Type="http://schemas.openxmlformats.org/officeDocument/2006/relationships/theme" Target="theme/theme1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5.xml"/><Relationship Id="rId31" Type="http://schemas.openxmlformats.org/officeDocument/2006/relationships/chartsheet" Target="chartsheets/sheet25.xml"/><Relationship Id="rId44" Type="http://schemas.openxmlformats.org/officeDocument/2006/relationships/chartsheet" Target="chartsheets/sheet35.xml"/><Relationship Id="rId52" Type="http://schemas.openxmlformats.org/officeDocument/2006/relationships/chartsheet" Target="chartsheets/sheet41.xml"/><Relationship Id="rId6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8.xml"/><Relationship Id="rId27" Type="http://schemas.openxmlformats.org/officeDocument/2006/relationships/chartsheet" Target="chartsheets/sheet22.xml"/><Relationship Id="rId30" Type="http://schemas.openxmlformats.org/officeDocument/2006/relationships/worksheet" Target="worksheets/sheet6.xml"/><Relationship Id="rId35" Type="http://schemas.openxmlformats.org/officeDocument/2006/relationships/chartsheet" Target="chartsheets/sheet28.xml"/><Relationship Id="rId43" Type="http://schemas.openxmlformats.org/officeDocument/2006/relationships/chartsheet" Target="chartsheets/sheet34.xml"/><Relationship Id="rId48" Type="http://schemas.openxmlformats.org/officeDocument/2006/relationships/chartsheet" Target="chartsheets/sheet38.xml"/><Relationship Id="rId56" Type="http://schemas.openxmlformats.org/officeDocument/2006/relationships/externalLink" Target="externalLinks/externalLink1.xml"/><Relationship Id="rId8" Type="http://schemas.openxmlformats.org/officeDocument/2006/relationships/chartsheet" Target="chartsheets/sheet5.xml"/><Relationship Id="rId51" Type="http://schemas.openxmlformats.org/officeDocument/2006/relationships/chartsheet" Target="chartsheets/sheet40.xml"/><Relationship Id="rId3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600" b="1" i="1"/>
              <a:t>#1. Please tell</a:t>
            </a:r>
            <a:r>
              <a:rPr lang="en-US" sz="1600" b="1" i="1" baseline="0"/>
              <a:t> us about your firm. Are you primarily a...</a:t>
            </a:r>
          </a:p>
          <a:p>
            <a:pPr algn="ctr">
              <a:defRPr/>
            </a:pPr>
            <a:r>
              <a:rPr lang="en-US" sz="1600" b="1" i="0" baseline="0"/>
              <a:t>Figure 1: Firm Composition</a:t>
            </a:r>
            <a:endParaRPr lang="en-US" sz="1600" b="1" i="0"/>
          </a:p>
        </c:rich>
      </c:tx>
      <c:layout>
        <c:manualLayout>
          <c:xMode val="edge"/>
          <c:yMode val="edge"/>
          <c:x val="0.2532233426895274"/>
          <c:y val="1.6144889578330768E-2"/>
        </c:manualLayout>
      </c:layout>
    </c:title>
    <c:plotArea>
      <c:layout>
        <c:manualLayout>
          <c:layoutTarget val="inner"/>
          <c:xMode val="edge"/>
          <c:yMode val="edge"/>
          <c:x val="0.22861904326916871"/>
          <c:y val="0.19567002324641597"/>
          <c:w val="0.5339728217426023"/>
          <c:h val="0.7731481481481518"/>
        </c:manualLayout>
      </c:layout>
      <c:pieChart>
        <c:varyColors val="1"/>
        <c:ser>
          <c:idx val="0"/>
          <c:order val="0"/>
          <c:explosion val="3"/>
          <c:dPt>
            <c:idx val="0"/>
            <c:spPr>
              <a:pattFill prst="dkUpDiag">
                <a:fgClr>
                  <a:srgbClr val="4572A7"/>
                </a:fgClr>
                <a:bgClr>
                  <a:srgbClr val="FFFFFF"/>
                </a:bgClr>
              </a:pattFill>
            </c:spPr>
          </c:dPt>
          <c:dPt>
            <c:idx val="2"/>
            <c:spPr>
              <a:pattFill prst="pct30">
                <a:fgClr>
                  <a:srgbClr val="89A54E"/>
                </a:fgClr>
                <a:bgClr>
                  <a:srgbClr val="FFFFFF"/>
                </a:bgClr>
              </a:pattFill>
            </c:spPr>
          </c:dPt>
          <c:dPt>
            <c:idx val="3"/>
            <c:spPr>
              <a:pattFill prst="horzBrick">
                <a:fgClr>
                  <a:srgbClr val="71588F"/>
                </a:fgClr>
                <a:bgClr>
                  <a:srgbClr val="FFFFFF"/>
                </a:bgClr>
              </a:pattFill>
            </c:spPr>
          </c:dPt>
          <c:dPt>
            <c:idx val="7"/>
            <c:spPr>
              <a:pattFill prst="solidDmnd">
                <a:fgClr>
                  <a:srgbClr val="D19392"/>
                </a:fgClr>
                <a:bgClr>
                  <a:srgbClr val="FFFFFF"/>
                </a:bgClr>
              </a:pattFill>
            </c:spPr>
          </c:dPt>
          <c:dLbls>
            <c:dLbl>
              <c:idx val="0"/>
              <c:layout>
                <c:manualLayout>
                  <c:x val="-3.5441198995362556E-2"/>
                  <c:y val="-0.10769372318156689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5.0348423656592714E-2"/>
                  <c:y val="-1.22235565062395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4.8177595144375224E-2"/>
                  <c:y val="6.500463291590231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6249024243061742E-2"/>
                  <c:y val="1.491193487126119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0996116492632663E-3"/>
                  <c:y val="2.395231846019248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3.8959572499480732E-2"/>
                  <c:y val="-2.3359580052493439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5564947119971593E-2"/>
                  <c:y val="-1.9978029602036481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8.2835881835142733E-2"/>
                  <c:y val="4.9852113764900854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'Q1 - Respondent Info'!$A$9:$B$16</c:f>
              <c:strCache>
                <c:ptCount val="8"/>
                <c:pt idx="0">
                  <c:v>Tax Credit Equity Financier</c:v>
                </c:pt>
                <c:pt idx="1">
                  <c:v>Other Equity Financier</c:v>
                </c:pt>
                <c:pt idx="2">
                  <c:v>Debt Financier</c:v>
                </c:pt>
                <c:pt idx="3">
                  <c:v>Developer</c:v>
                </c:pt>
                <c:pt idx="4">
                  <c:v>Utility</c:v>
                </c:pt>
                <c:pt idx="5">
                  <c:v>Counsel / Consultant</c:v>
                </c:pt>
                <c:pt idx="6">
                  <c:v>Energy Consumer</c:v>
                </c:pt>
                <c:pt idx="7">
                  <c:v>Other</c:v>
                </c:pt>
              </c:strCache>
            </c:strRef>
          </c:cat>
          <c:val>
            <c:numRef>
              <c:f>'Q1 - Respondent Info'!$D$9:$D$16</c:f>
              <c:numCache>
                <c:formatCode>0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135</c:v>
                </c:pt>
                <c:pt idx="4">
                  <c:v>17</c:v>
                </c:pt>
                <c:pt idx="5">
                  <c:v>86</c:v>
                </c:pt>
                <c:pt idx="6">
                  <c:v>12</c:v>
                </c:pt>
                <c:pt idx="7">
                  <c:v>86</c:v>
                </c:pt>
              </c:numCache>
            </c:numRef>
          </c:val>
        </c:ser>
        <c:firstSliceAng val="6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 that are on-site and behind-the-meter, please</a:t>
            </a:r>
            <a:r>
              <a:rPr lang="en-US" sz="1400" i="1" baseline="0"/>
              <a:t> input the following...</a:t>
            </a:r>
          </a:p>
          <a:p>
            <a:pPr>
              <a:defRPr/>
            </a:pPr>
            <a:r>
              <a:rPr lang="en-US" sz="1600" i="0" baseline="0"/>
              <a:t>Figure 1: Number of Deals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9.1863824930290175E-2"/>
          <c:y val="0.12933550272341718"/>
          <c:w val="0.87480277253375882"/>
          <c:h val="0.73424272284198366"/>
        </c:manualLayout>
      </c:layout>
      <c:barChart>
        <c:barDir val="col"/>
        <c:grouping val="clustered"/>
        <c:ser>
          <c:idx val="0"/>
          <c:order val="0"/>
          <c:spPr>
            <a:pattFill prst="pct90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'Q4 - Customer Host'!$C$10:$H$10</c:f>
              <c:strCache>
                <c:ptCount val="6"/>
                <c:pt idx="0">
                  <c:v>1-3</c:v>
                </c:pt>
                <c:pt idx="1">
                  <c:v>4-6</c:v>
                </c:pt>
                <c:pt idx="2">
                  <c:v>7-9</c:v>
                </c:pt>
                <c:pt idx="3">
                  <c:v>10 - 49</c:v>
                </c:pt>
                <c:pt idx="4">
                  <c:v>50 - 99</c:v>
                </c:pt>
                <c:pt idx="5">
                  <c:v>100+</c:v>
                </c:pt>
              </c:strCache>
            </c:strRef>
          </c:cat>
          <c:val>
            <c:numRef>
              <c:f>'Q4 - Customer Host'!$C$15:$H$15</c:f>
              <c:numCache>
                <c:formatCode>General</c:formatCode>
                <c:ptCount val="6"/>
                <c:pt idx="0">
                  <c:v>56</c:v>
                </c:pt>
                <c:pt idx="1">
                  <c:v>8</c:v>
                </c:pt>
                <c:pt idx="2">
                  <c:v>4</c:v>
                </c:pt>
                <c:pt idx="3">
                  <c:v>16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axId val="80188928"/>
        <c:axId val="80594048"/>
      </c:barChart>
      <c:catAx>
        <c:axId val="8018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Range of Projects Completed 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0594048"/>
        <c:crosses val="autoZero"/>
        <c:auto val="1"/>
        <c:lblAlgn val="ctr"/>
        <c:lblOffset val="100"/>
      </c:catAx>
      <c:valAx>
        <c:axId val="80594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# of participants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0188928"/>
        <c:crosses val="autoZero"/>
        <c:crossBetween val="between"/>
      </c:valAx>
    </c:plotArea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1" i="1"/>
              <a:t>#4. For your</a:t>
            </a:r>
            <a:r>
              <a:rPr lang="en-US" sz="1400" b="1" i="1" baseline="0"/>
              <a:t> projects that are on-site and behind-the-meter, please input the following...</a:t>
            </a:r>
          </a:p>
          <a:p>
            <a:pPr>
              <a:defRPr/>
            </a:pPr>
            <a:r>
              <a:rPr lang="en-US" sz="1600" b="1" i="0" baseline="0"/>
              <a:t>Figure 2: # of Deals &amp; Capacity</a:t>
            </a:r>
            <a:endParaRPr lang="en-US" sz="1600" b="1" i="0"/>
          </a:p>
        </c:rich>
      </c:tx>
    </c:title>
    <c:plotArea>
      <c:layout>
        <c:manualLayout>
          <c:layoutTarget val="inner"/>
          <c:xMode val="edge"/>
          <c:yMode val="edge"/>
          <c:x val="0.11084160535314558"/>
          <c:y val="0.14346228110445725"/>
          <c:w val="0.78733331395659978"/>
          <c:h val="0.73151096303153951"/>
        </c:manualLayout>
      </c:layout>
      <c:barChart>
        <c:barDir val="col"/>
        <c:grouping val="clustered"/>
        <c:ser>
          <c:idx val="0"/>
          <c:order val="0"/>
          <c:tx>
            <c:v># of Projects</c:v>
          </c:tx>
          <c:cat>
            <c:strRef>
              <c:f>'[1]Question 5 - Customer Host'!$A$10:$A$13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Host'!$J$11:$J$14</c:f>
              <c:numCache>
                <c:formatCode>General</c:formatCode>
                <c:ptCount val="4"/>
                <c:pt idx="0">
                  <c:v>519</c:v>
                </c:pt>
                <c:pt idx="1">
                  <c:v>292</c:v>
                </c:pt>
                <c:pt idx="2">
                  <c:v>10</c:v>
                </c:pt>
                <c:pt idx="3">
                  <c:v>93</c:v>
                </c:pt>
              </c:numCache>
            </c:numRef>
          </c:val>
        </c:ser>
        <c:axId val="80839808"/>
        <c:axId val="80841344"/>
      </c:barChart>
      <c:scatterChart>
        <c:scatterStyle val="lineMarker"/>
        <c:ser>
          <c:idx val="1"/>
          <c:order val="1"/>
          <c:tx>
            <c:v>MWs</c:v>
          </c:tx>
          <c:spPr>
            <a:ln w="28575">
              <a:noFill/>
            </a:ln>
          </c:spPr>
          <c:marker>
            <c:symbol val="diamond"/>
            <c:size val="12"/>
          </c:marker>
          <c:yVal>
            <c:numRef>
              <c:f>'Q4 - Customer Host'!$J$21:$J$24</c:f>
              <c:numCache>
                <c:formatCode>General</c:formatCode>
                <c:ptCount val="4"/>
                <c:pt idx="0">
                  <c:v>217.5</c:v>
                </c:pt>
                <c:pt idx="1">
                  <c:v>837.5</c:v>
                </c:pt>
                <c:pt idx="2">
                  <c:v>7.5</c:v>
                </c:pt>
                <c:pt idx="3">
                  <c:v>165</c:v>
                </c:pt>
              </c:numCache>
            </c:numRef>
          </c:yVal>
        </c:ser>
        <c:axId val="80852096"/>
        <c:axId val="80853632"/>
      </c:scatterChart>
      <c:catAx>
        <c:axId val="80839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41344"/>
        <c:crosses val="autoZero"/>
        <c:auto val="1"/>
        <c:lblAlgn val="ctr"/>
        <c:lblOffset val="100"/>
      </c:catAx>
      <c:valAx>
        <c:axId val="808413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Projects Behind the Meter (est.)</a:t>
                </a:r>
              </a:p>
            </c:rich>
          </c:tx>
          <c:layout>
            <c:manualLayout>
              <c:xMode val="edge"/>
              <c:yMode val="edge"/>
              <c:x val="1.0557205653577225E-2"/>
              <c:y val="0.34937827079016143"/>
            </c:manualLayout>
          </c:layout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39808"/>
        <c:crosses val="autoZero"/>
        <c:crossBetween val="between"/>
      </c:valAx>
      <c:valAx>
        <c:axId val="80852096"/>
        <c:scaling>
          <c:orientation val="minMax"/>
        </c:scaling>
        <c:delete val="1"/>
        <c:axPos val="b"/>
        <c:tickLblPos val="none"/>
        <c:crossAx val="80853632"/>
        <c:crosses val="autoZero"/>
        <c:crossBetween val="midCat"/>
      </c:valAx>
      <c:valAx>
        <c:axId val="80853632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Capacity in</a:t>
                </a:r>
                <a:r>
                  <a:rPr lang="en-US" sz="1600" baseline="0"/>
                  <a:t> MWs (est.)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96040768185987113"/>
              <c:y val="0.34427753446560494"/>
            </c:manualLayout>
          </c:layout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5209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3866472622520962"/>
          <c:y val="0.16367390310491967"/>
          <c:w val="0.13942447871973321"/>
          <c:h val="0.16743438320210088"/>
        </c:manualLayout>
      </c:layout>
      <c:overlay val="1"/>
      <c:spPr>
        <a:solidFill>
          <a:srgbClr val="EEECE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 that are on-site and behind-the-meter, please</a:t>
            </a:r>
            <a:r>
              <a:rPr lang="en-US" sz="1400" i="1" baseline="0"/>
              <a:t> input the following...</a:t>
            </a:r>
          </a:p>
          <a:p>
            <a:pPr>
              <a:defRPr/>
            </a:pPr>
            <a:r>
              <a:rPr lang="en-US" sz="1600" baseline="0"/>
              <a:t>Figure 3: Aggregate Capacity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8.8320996812988717E-2"/>
          <c:y val="0.12001627837094905"/>
          <c:w val="0.88784700500288793"/>
          <c:h val="0.74266952888862614"/>
        </c:manualLayout>
      </c:layout>
      <c:barChart>
        <c:barDir val="col"/>
        <c:grouping val="clustered"/>
        <c:ser>
          <c:idx val="0"/>
          <c:order val="0"/>
          <c:tx>
            <c:strRef>
              <c:f>'Q4 - Customer Host'!$A$21</c:f>
              <c:strCache>
                <c:ptCount val="1"/>
                <c:pt idx="0">
                  <c:v>Residential</c:v>
                </c:pt>
              </c:strCache>
            </c:strRef>
          </c:tx>
          <c:spPr>
            <a:pattFill prst="dkDnDiag">
              <a:fgClr>
                <a:srgbClr val="4572A7"/>
              </a:fgClr>
              <a:bgClr>
                <a:srgbClr val="FFFFFF"/>
              </a:bgClr>
            </a:pattFill>
          </c:spPr>
          <c:cat>
            <c:strRef>
              <c:f>'Q4 - Customer Host'!$C$20:$H$20</c:f>
              <c:strCache>
                <c:ptCount val="6"/>
                <c:pt idx="0">
                  <c:v>0 - 4.9</c:v>
                </c:pt>
                <c:pt idx="1">
                  <c:v>5 - 24.9</c:v>
                </c:pt>
                <c:pt idx="2">
                  <c:v>25 - 49.9</c:v>
                </c:pt>
                <c:pt idx="3">
                  <c:v>50 - 99.9</c:v>
                </c:pt>
                <c:pt idx="4">
                  <c:v>100 - 199.9</c:v>
                </c:pt>
                <c:pt idx="5">
                  <c:v>200+</c:v>
                </c:pt>
              </c:strCache>
            </c:strRef>
          </c:cat>
          <c:val>
            <c:numRef>
              <c:f>'Q4 - Customer Host'!$C$21:$H$21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'Q4 - Customer Host'!$A$22</c:f>
              <c:strCache>
                <c:ptCount val="1"/>
                <c:pt idx="0">
                  <c:v>Commercial &amp; Industrial</c:v>
                </c:pt>
              </c:strCache>
            </c:strRef>
          </c:tx>
          <c:cat>
            <c:strRef>
              <c:f>'Q4 - Customer Host'!$C$20:$H$20</c:f>
              <c:strCache>
                <c:ptCount val="6"/>
                <c:pt idx="0">
                  <c:v>0 - 4.9</c:v>
                </c:pt>
                <c:pt idx="1">
                  <c:v>5 - 24.9</c:v>
                </c:pt>
                <c:pt idx="2">
                  <c:v>25 - 49.9</c:v>
                </c:pt>
                <c:pt idx="3">
                  <c:v>50 - 99.9</c:v>
                </c:pt>
                <c:pt idx="4">
                  <c:v>100 - 199.9</c:v>
                </c:pt>
                <c:pt idx="5">
                  <c:v>200+</c:v>
                </c:pt>
              </c:strCache>
            </c:strRef>
          </c:cat>
          <c:val>
            <c:numRef>
              <c:f>'Q4 - Customer Host'!$C$22:$H$22</c:f>
              <c:numCache>
                <c:formatCode>General</c:formatCode>
                <c:ptCount val="6"/>
                <c:pt idx="0">
                  <c:v>27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'Q4 - Customer Host'!$A$23</c:f>
              <c:strCache>
                <c:ptCount val="1"/>
                <c:pt idx="0">
                  <c:v>Federal Government</c:v>
                </c:pt>
              </c:strCache>
            </c:strRef>
          </c:tx>
          <c:spPr>
            <a:pattFill prst="pct75">
              <a:fgClr>
                <a:srgbClr val="89A54E"/>
              </a:fgClr>
              <a:bgClr>
                <a:srgbClr val="FFFFFF"/>
              </a:bgClr>
            </a:pattFill>
          </c:spPr>
          <c:cat>
            <c:strRef>
              <c:f>'Q4 - Customer Host'!$C$20:$H$20</c:f>
              <c:strCache>
                <c:ptCount val="6"/>
                <c:pt idx="0">
                  <c:v>0 - 4.9</c:v>
                </c:pt>
                <c:pt idx="1">
                  <c:v>5 - 24.9</c:v>
                </c:pt>
                <c:pt idx="2">
                  <c:v>25 - 49.9</c:v>
                </c:pt>
                <c:pt idx="3">
                  <c:v>50 - 99.9</c:v>
                </c:pt>
                <c:pt idx="4">
                  <c:v>100 - 199.9</c:v>
                </c:pt>
                <c:pt idx="5">
                  <c:v>200+</c:v>
                </c:pt>
              </c:strCache>
            </c:strRef>
          </c:cat>
          <c:val>
            <c:numRef>
              <c:f>'Q4 - Customer Host'!$C$23:$H$23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'Q4 - Customer Host'!$A$24</c:f>
              <c:strCache>
                <c:ptCount val="1"/>
                <c:pt idx="0">
                  <c:v>State &amp; Local Govt.</c:v>
                </c:pt>
              </c:strCache>
            </c:strRef>
          </c:tx>
          <c:cat>
            <c:strRef>
              <c:f>'Q4 - Customer Host'!$C$20:$H$20</c:f>
              <c:strCache>
                <c:ptCount val="6"/>
                <c:pt idx="0">
                  <c:v>0 - 4.9</c:v>
                </c:pt>
                <c:pt idx="1">
                  <c:v>5 - 24.9</c:v>
                </c:pt>
                <c:pt idx="2">
                  <c:v>25 - 49.9</c:v>
                </c:pt>
                <c:pt idx="3">
                  <c:v>50 - 99.9</c:v>
                </c:pt>
                <c:pt idx="4">
                  <c:v>100 - 199.9</c:v>
                </c:pt>
                <c:pt idx="5">
                  <c:v>200+</c:v>
                </c:pt>
              </c:strCache>
            </c:strRef>
          </c:cat>
          <c:val>
            <c:numRef>
              <c:f>'Q4 - Customer Host'!$C$24:$H$24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0923264"/>
        <c:axId val="80925440"/>
      </c:barChart>
      <c:catAx>
        <c:axId val="8092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Aggregate Range of Projects (MWs)</a:t>
                </a:r>
              </a:p>
            </c:rich>
          </c:tx>
          <c:layout>
            <c:manualLayout>
              <c:xMode val="edge"/>
              <c:yMode val="edge"/>
              <c:x val="0.38814226951375552"/>
              <c:y val="0.93893688126816199"/>
            </c:manualLayout>
          </c:layout>
        </c:title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0925440"/>
        <c:crosses val="autoZero"/>
        <c:auto val="1"/>
        <c:lblAlgn val="ctr"/>
        <c:lblOffset val="100"/>
      </c:catAx>
      <c:valAx>
        <c:axId val="80925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5.2364468976004337E-3"/>
              <c:y val="0.3031600284315317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092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22554148743189"/>
          <c:y val="0.13040684962830998"/>
          <c:w val="0.2493782144616867"/>
          <c:h val="0.3310068533100064"/>
        </c:manualLayout>
      </c:layout>
      <c:spPr>
        <a:solidFill>
          <a:schemeClr val="bg2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 that are on-site and behind-the-meter, please input the following...</a:t>
            </a:r>
          </a:p>
          <a:p>
            <a:pPr>
              <a:defRPr/>
            </a:pPr>
            <a:r>
              <a:rPr lang="en-US" sz="1600"/>
              <a:t>Figure 4:</a:t>
            </a:r>
            <a:r>
              <a:rPr lang="en-US" sz="1600" baseline="0"/>
              <a:t> </a:t>
            </a:r>
            <a:r>
              <a:rPr lang="en-US" sz="1600"/>
              <a:t>Aggregate Capacity</a:t>
            </a:r>
            <a:r>
              <a:rPr lang="en-US" sz="1600" baseline="0"/>
              <a:t> (2)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0.11029282857865229"/>
          <c:y val="0.10387138879261811"/>
          <c:w val="0.86587517323722463"/>
          <c:h val="0.76688686325612265"/>
        </c:manualLayout>
      </c:layout>
      <c:barChart>
        <c:barDir val="col"/>
        <c:grouping val="clustered"/>
        <c:ser>
          <c:idx val="0"/>
          <c:order val="0"/>
          <c:tx>
            <c:strRef>
              <c:f>'Q4 - Customer Host'!$C$20</c:f>
              <c:strCache>
                <c:ptCount val="1"/>
                <c:pt idx="0">
                  <c:v>0 - 4.9</c:v>
                </c:pt>
              </c:strCache>
            </c:strRef>
          </c:tx>
          <c:spPr>
            <a:pattFill prst="dkDnDiag">
              <a:fgClr>
                <a:srgbClr val="4572A7"/>
              </a:fgClr>
              <a:bgClr>
                <a:srgbClr val="FFFFFF"/>
              </a:bgClr>
            </a:pattFill>
          </c:spPr>
          <c:cat>
            <c:strRef>
              <c:f>'Q4 - Customer Host'!$A$21:$A$24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Host'!$C$21:$C$24</c:f>
              <c:numCache>
                <c:formatCode>General</c:formatCode>
                <c:ptCount val="4"/>
                <c:pt idx="0">
                  <c:v>18</c:v>
                </c:pt>
                <c:pt idx="1">
                  <c:v>27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'Q4 - Customer Host'!$D$20</c:f>
              <c:strCache>
                <c:ptCount val="1"/>
                <c:pt idx="0">
                  <c:v>5 - 24.9</c:v>
                </c:pt>
              </c:strCache>
            </c:strRef>
          </c:tx>
          <c:cat>
            <c:strRef>
              <c:f>'Q4 - Customer Host'!$A$21:$A$24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Host'!$D$21:$D$24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'Q4 - Customer Host'!$E$20</c:f>
              <c:strCache>
                <c:ptCount val="1"/>
                <c:pt idx="0">
                  <c:v>25 - 49.9</c:v>
                </c:pt>
              </c:strCache>
            </c:strRef>
          </c:tx>
          <c:spPr>
            <a:pattFill prst="pct75">
              <a:fgClr>
                <a:srgbClr val="89A54E"/>
              </a:fgClr>
              <a:bgClr>
                <a:srgbClr val="FFFFFF"/>
              </a:bgClr>
            </a:pattFill>
          </c:spPr>
          <c:cat>
            <c:strRef>
              <c:f>'Q4 - Customer Host'!$A$21:$A$24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Host'!$E$21:$E$24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'Q4 - Customer Host'!$F$20</c:f>
              <c:strCache>
                <c:ptCount val="1"/>
                <c:pt idx="0">
                  <c:v>50 - 99.9</c:v>
                </c:pt>
              </c:strCache>
            </c:strRef>
          </c:tx>
          <c:cat>
            <c:strRef>
              <c:f>'Q4 - Customer Host'!$A$21:$A$24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Host'!$F$21:$F$24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'Q4 - Customer Host'!$G$20</c:f>
              <c:strCache>
                <c:ptCount val="1"/>
                <c:pt idx="0">
                  <c:v>100 - 199.9</c:v>
                </c:pt>
              </c:strCache>
            </c:strRef>
          </c:tx>
          <c:spPr>
            <a:pattFill prst="zigZag">
              <a:fgClr>
                <a:srgbClr val="4198AF"/>
              </a:fgClr>
              <a:bgClr>
                <a:srgbClr val="FFFFFF"/>
              </a:bgClr>
            </a:pattFill>
          </c:spPr>
          <c:cat>
            <c:strRef>
              <c:f>'Q4 - Customer Host'!$A$21:$A$24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Host'!$G$21:$G$24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'Q4 - Customer Host'!$H$20</c:f>
              <c:strCache>
                <c:ptCount val="1"/>
                <c:pt idx="0">
                  <c:v>200+</c:v>
                </c:pt>
              </c:strCache>
            </c:strRef>
          </c:tx>
          <c:cat>
            <c:strRef>
              <c:f>'Q4 - Customer Host'!$A$21:$A$24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Host'!$H$21:$H$24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83212544"/>
        <c:axId val="83452288"/>
      </c:barChart>
      <c:catAx>
        <c:axId val="8321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Customer</a:t>
                </a:r>
                <a:r>
                  <a:rPr lang="en-US" sz="1600" baseline="0"/>
                  <a:t> Host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7598196210649174"/>
              <c:y val="0.94700932605732735"/>
            </c:manualLayout>
          </c:layout>
        </c:title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3452288"/>
        <c:crosses val="autoZero"/>
        <c:auto val="1"/>
        <c:lblAlgn val="ctr"/>
        <c:lblOffset val="100"/>
      </c:catAx>
      <c:valAx>
        <c:axId val="83452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8419545956998417E-2"/>
              <c:y val="0.3495765859692340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321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55878255060555"/>
          <c:y val="0.12233440483914461"/>
          <c:w val="0.13695406053291595"/>
          <c:h val="0.36804389034704266"/>
        </c:manualLayout>
      </c:layout>
      <c:spPr>
        <a:solidFill>
          <a:schemeClr val="bg2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 that are on-site</a:t>
            </a:r>
            <a:r>
              <a:rPr lang="en-US" sz="1400" i="1" baseline="0"/>
              <a:t> and behind-the-meter, please input the following...</a:t>
            </a:r>
          </a:p>
          <a:p>
            <a:pPr>
              <a:defRPr/>
            </a:pPr>
            <a:r>
              <a:rPr lang="en-US" sz="1400" baseline="0"/>
              <a:t>Figure 5: Financing Structure</a:t>
            </a:r>
            <a:endParaRPr lang="en-US" sz="1400"/>
          </a:p>
        </c:rich>
      </c:tx>
    </c:title>
    <c:plotArea>
      <c:layout>
        <c:manualLayout>
          <c:layoutTarget val="inner"/>
          <c:xMode val="edge"/>
          <c:yMode val="edge"/>
          <c:x val="0.10109153292107054"/>
          <c:y val="0.11016074494046035"/>
          <c:w val="0.88307329295591142"/>
          <c:h val="0.7473194477748577"/>
        </c:manualLayout>
      </c:layout>
      <c:barChart>
        <c:barDir val="col"/>
        <c:grouping val="stacked"/>
        <c:ser>
          <c:idx val="0"/>
          <c:order val="0"/>
          <c:tx>
            <c:strRef>
              <c:f>'Q4 - Customer Host'!$A$31</c:f>
              <c:strCache>
                <c:ptCount val="1"/>
                <c:pt idx="0">
                  <c:v>Residential</c:v>
                </c:pt>
              </c:strCache>
            </c:strRef>
          </c:tx>
          <c:spPr>
            <a:pattFill prst="dkDnDiag">
              <a:fgClr>
                <a:srgbClr val="4572A7"/>
              </a:fgClr>
              <a:bgClr>
                <a:srgbClr val="FFFFFF"/>
              </a:bgClr>
            </a:pattFill>
            <a:ln>
              <a:noFill/>
            </a:ln>
          </c:spPr>
          <c:cat>
            <c:strRef>
              <c:f>'Q4 - Customer Host'!$C$30:$I$30</c:f>
              <c:strCache>
                <c:ptCount val="7"/>
                <c:pt idx="0">
                  <c:v>Self-Finance</c:v>
                </c:pt>
                <c:pt idx="1">
                  <c:v>PPA w/ Developer</c:v>
                </c:pt>
                <c:pt idx="2">
                  <c:v>Lease</c:v>
                </c:pt>
                <c:pt idx="3">
                  <c:v>CREBs</c:v>
                </c:pt>
                <c:pt idx="4">
                  <c:v>QECBs</c:v>
                </c:pt>
                <c:pt idx="5">
                  <c:v>Other (pls comment)</c:v>
                </c:pt>
                <c:pt idx="6">
                  <c:v>Dont' Know</c:v>
                </c:pt>
              </c:strCache>
            </c:strRef>
          </c:cat>
          <c:val>
            <c:numRef>
              <c:f>'Q4 - Customer Host'!$C$31:$I$31</c:f>
              <c:numCache>
                <c:formatCode>General</c:formatCode>
                <c:ptCount val="7"/>
                <c:pt idx="0">
                  <c:v>22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'Q4 - Customer Host'!$A$32</c:f>
              <c:strCache>
                <c:ptCount val="1"/>
                <c:pt idx="0">
                  <c:v>Commercial &amp; Industrial</c:v>
                </c:pt>
              </c:strCache>
            </c:strRef>
          </c:tx>
          <c:cat>
            <c:strRef>
              <c:f>'Q4 - Customer Host'!$C$30:$I$30</c:f>
              <c:strCache>
                <c:ptCount val="7"/>
                <c:pt idx="0">
                  <c:v>Self-Finance</c:v>
                </c:pt>
                <c:pt idx="1">
                  <c:v>PPA w/ Developer</c:v>
                </c:pt>
                <c:pt idx="2">
                  <c:v>Lease</c:v>
                </c:pt>
                <c:pt idx="3">
                  <c:v>CREBs</c:v>
                </c:pt>
                <c:pt idx="4">
                  <c:v>QECBs</c:v>
                </c:pt>
                <c:pt idx="5">
                  <c:v>Other (pls comment)</c:v>
                </c:pt>
                <c:pt idx="6">
                  <c:v>Dont' Know</c:v>
                </c:pt>
              </c:strCache>
            </c:strRef>
          </c:cat>
          <c:val>
            <c:numRef>
              <c:f>'Q4 - Customer Host'!$C$32:$I$32</c:f>
              <c:numCache>
                <c:formatCode>General</c:formatCode>
                <c:ptCount val="7"/>
                <c:pt idx="0">
                  <c:v>22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'Q4 - Customer Host'!$A$33</c:f>
              <c:strCache>
                <c:ptCount val="1"/>
                <c:pt idx="0">
                  <c:v>Federal Government</c:v>
                </c:pt>
              </c:strCache>
            </c:strRef>
          </c:tx>
          <c:spPr>
            <a:pattFill prst="pct75">
              <a:fgClr>
                <a:srgbClr val="89A54E"/>
              </a:fgClr>
              <a:bgClr>
                <a:srgbClr val="FFFFFF"/>
              </a:bgClr>
            </a:pattFill>
          </c:spPr>
          <c:cat>
            <c:strRef>
              <c:f>'Q4 - Customer Host'!$C$30:$I$30</c:f>
              <c:strCache>
                <c:ptCount val="7"/>
                <c:pt idx="0">
                  <c:v>Self-Finance</c:v>
                </c:pt>
                <c:pt idx="1">
                  <c:v>PPA w/ Developer</c:v>
                </c:pt>
                <c:pt idx="2">
                  <c:v>Lease</c:v>
                </c:pt>
                <c:pt idx="3">
                  <c:v>CREBs</c:v>
                </c:pt>
                <c:pt idx="4">
                  <c:v>QECBs</c:v>
                </c:pt>
                <c:pt idx="5">
                  <c:v>Other (pls comment)</c:v>
                </c:pt>
                <c:pt idx="6">
                  <c:v>Dont' Know</c:v>
                </c:pt>
              </c:strCache>
            </c:strRef>
          </c:cat>
          <c:val>
            <c:numRef>
              <c:f>'Q4 - Customer Host'!$C$33:$I$33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'Q4 - Customer Host'!$A$34</c:f>
              <c:strCache>
                <c:ptCount val="1"/>
                <c:pt idx="0">
                  <c:v>State &amp; Local Govt.</c:v>
                </c:pt>
              </c:strCache>
            </c:strRef>
          </c:tx>
          <c:cat>
            <c:strRef>
              <c:f>'Q4 - Customer Host'!$C$30:$I$30</c:f>
              <c:strCache>
                <c:ptCount val="7"/>
                <c:pt idx="0">
                  <c:v>Self-Finance</c:v>
                </c:pt>
                <c:pt idx="1">
                  <c:v>PPA w/ Developer</c:v>
                </c:pt>
                <c:pt idx="2">
                  <c:v>Lease</c:v>
                </c:pt>
                <c:pt idx="3">
                  <c:v>CREBs</c:v>
                </c:pt>
                <c:pt idx="4">
                  <c:v>QECBs</c:v>
                </c:pt>
                <c:pt idx="5">
                  <c:v>Other (pls comment)</c:v>
                </c:pt>
                <c:pt idx="6">
                  <c:v>Dont' Know</c:v>
                </c:pt>
              </c:strCache>
            </c:strRef>
          </c:cat>
          <c:val>
            <c:numRef>
              <c:f>'Q4 - Customer Host'!$C$34:$I$34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overlap val="100"/>
        <c:axId val="86415616"/>
        <c:axId val="86695936"/>
      </c:barChart>
      <c:catAx>
        <c:axId val="864156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695936"/>
        <c:crosses val="autoZero"/>
        <c:auto val="1"/>
        <c:lblAlgn val="ctr"/>
        <c:lblOffset val="100"/>
      </c:catAx>
      <c:valAx>
        <c:axId val="86695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7315187483737383E-2"/>
              <c:y val="0.3139383312890040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641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23205945150961"/>
          <c:y val="0.12761073272850382"/>
          <c:w val="0.23191562539791521"/>
          <c:h val="0.21832467214035631"/>
        </c:manualLayout>
      </c:layout>
      <c:spPr>
        <a:solidFill>
          <a:schemeClr val="bg2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txPr>
    <a:bodyPr/>
    <a:lstStyle/>
    <a:p>
      <a:pPr>
        <a:defRPr sz="1100"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 that are on-site and behind-the-meter, please</a:t>
            </a:r>
            <a:r>
              <a:rPr lang="en-US" sz="1400" i="1" baseline="0"/>
              <a:t> input the following...</a:t>
            </a:r>
          </a:p>
          <a:p>
            <a:pPr>
              <a:defRPr/>
            </a:pPr>
            <a:r>
              <a:rPr lang="en-US" sz="1600" baseline="0"/>
              <a:t>Figure 6: Financing Structure (2)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9.6697166567937767E-2"/>
          <c:y val="0.10612452254587773"/>
          <c:w val="0.8816085041715338"/>
          <c:h val="0.74126511418298369"/>
        </c:manualLayout>
      </c:layout>
      <c:barChart>
        <c:barDir val="col"/>
        <c:grouping val="clustered"/>
        <c:ser>
          <c:idx val="0"/>
          <c:order val="0"/>
          <c:tx>
            <c:strRef>
              <c:f>'Q4 - Customer Host'!$C$30</c:f>
              <c:strCache>
                <c:ptCount val="1"/>
                <c:pt idx="0">
                  <c:v>Self-Finance</c:v>
                </c:pt>
              </c:strCache>
            </c:strRef>
          </c:tx>
          <c:spPr>
            <a:pattFill prst="dkDnDiag">
              <a:fgClr>
                <a:srgbClr val="4572A7"/>
              </a:fgClr>
              <a:bgClr>
                <a:srgbClr val="FFFFFF"/>
              </a:bgClr>
            </a:pattFill>
            <a:ln>
              <a:noFill/>
            </a:ln>
          </c:spPr>
          <c:cat>
            <c:strRef>
              <c:f>'Q4 - Customer Host'!$A$31:$A$34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Host'!$C$31:$C$34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'Q4 - Customer Host'!$D$30</c:f>
              <c:strCache>
                <c:ptCount val="1"/>
                <c:pt idx="0">
                  <c:v>PPA w/ Developer</c:v>
                </c:pt>
              </c:strCache>
            </c:strRef>
          </c:tx>
          <c:cat>
            <c:strRef>
              <c:f>'Q4 - Customer Host'!$A$31:$A$34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Host'!$D$31:$D$34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'Q4 - Customer Host'!$E$30</c:f>
              <c:strCache>
                <c:ptCount val="1"/>
                <c:pt idx="0">
                  <c:v>Lease</c:v>
                </c:pt>
              </c:strCache>
            </c:strRef>
          </c:tx>
          <c:spPr>
            <a:pattFill prst="pct75">
              <a:fgClr>
                <a:srgbClr val="89A54E"/>
              </a:fgClr>
              <a:bgClr>
                <a:srgbClr val="FFFFFF"/>
              </a:bgClr>
            </a:pattFill>
          </c:spPr>
          <c:cat>
            <c:strRef>
              <c:f>'Q4 - Customer Host'!$A$31:$A$34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Host'!$E$31:$E$34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'Q4 - Customer Host'!$F$30</c:f>
              <c:strCache>
                <c:ptCount val="1"/>
                <c:pt idx="0">
                  <c:v>CREBs</c:v>
                </c:pt>
              </c:strCache>
            </c:strRef>
          </c:tx>
          <c:cat>
            <c:strRef>
              <c:f>'Q4 - Customer Host'!$A$31:$A$34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Host'!$F$31:$F$34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'Q4 - Customer Host'!$G$30</c:f>
              <c:strCache>
                <c:ptCount val="1"/>
                <c:pt idx="0">
                  <c:v>QECBs</c:v>
                </c:pt>
              </c:strCache>
            </c:strRef>
          </c:tx>
          <c:cat>
            <c:strRef>
              <c:f>'Q4 - Customer Host'!$A$31:$A$34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Host'!$G$31:$G$34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'Q4 - Customer Host'!$H$30</c:f>
              <c:strCache>
                <c:ptCount val="1"/>
                <c:pt idx="0">
                  <c:v>Other (pls comment)</c:v>
                </c:pt>
              </c:strCache>
            </c:strRef>
          </c:tx>
          <c:spPr>
            <a:pattFill prst="smGrid">
              <a:fgClr>
                <a:srgbClr val="DB843D"/>
              </a:fgClr>
              <a:bgClr>
                <a:srgbClr val="FFFFFF"/>
              </a:bgClr>
            </a:pattFill>
            <a:ln>
              <a:noFill/>
            </a:ln>
          </c:spPr>
          <c:cat>
            <c:strRef>
              <c:f>'Q4 - Customer Host'!$A$31:$A$34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Host'!$H$31:$H$34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6"/>
          <c:order val="6"/>
          <c:tx>
            <c:strRef>
              <c:f>'Q4 - Customer Host'!$I$30</c:f>
              <c:strCache>
                <c:ptCount val="1"/>
                <c:pt idx="0">
                  <c:v>Dont' Know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'Q4 - Customer Host'!$A$31:$A$34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Host'!$I$31:$I$34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90955776"/>
        <c:axId val="90959232"/>
      </c:barChart>
      <c:catAx>
        <c:axId val="9095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Customer Host</a:t>
                </a:r>
              </a:p>
            </c:rich>
          </c:tx>
          <c:layout>
            <c:manualLayout>
              <c:xMode val="edge"/>
              <c:yMode val="edge"/>
              <c:x val="0.44022473781434224"/>
              <c:y val="0.9357493779211980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0959232"/>
        <c:crosses val="autoZero"/>
        <c:auto val="1"/>
        <c:lblAlgn val="ctr"/>
        <c:lblOffset val="100"/>
      </c:catAx>
      <c:valAx>
        <c:axId val="90959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9.9912435618496227E-3"/>
              <c:y val="0.3260469984727516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09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76727066713289"/>
          <c:y val="0.12357451033392119"/>
          <c:w val="0.20360829379556991"/>
          <c:h val="0.40814217291462834"/>
        </c:manualLayout>
      </c:layout>
      <c:spPr>
        <a:solidFill>
          <a:schemeClr val="bg2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txPr>
    <a:bodyPr/>
    <a:lstStyle/>
    <a:p>
      <a:pPr>
        <a:defRPr sz="1100"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</a:t>
            </a:r>
            <a:r>
              <a:rPr lang="en-US" sz="1400" i="1" baseline="0"/>
              <a:t> that are on-site and behind-the-meter, please input the following...</a:t>
            </a:r>
          </a:p>
          <a:p>
            <a:pPr>
              <a:defRPr/>
            </a:pPr>
            <a:r>
              <a:rPr lang="en-US" sz="1600" baseline="0"/>
              <a:t>Figure 7: Payback Period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9.3328613714667524E-2"/>
          <c:y val="0.11596797909046094"/>
          <c:w val="0.87879933916111863"/>
          <c:h val="0.73249125657296565"/>
        </c:manualLayout>
      </c:layout>
      <c:barChart>
        <c:barDir val="col"/>
        <c:grouping val="stacked"/>
        <c:ser>
          <c:idx val="0"/>
          <c:order val="0"/>
          <c:tx>
            <c:strRef>
              <c:f>'Q4 - Customer Host'!$A$40</c:f>
              <c:strCache>
                <c:ptCount val="1"/>
                <c:pt idx="0">
                  <c:v>Residential</c:v>
                </c:pt>
              </c:strCache>
            </c:strRef>
          </c:tx>
          <c:spPr>
            <a:pattFill prst="pct75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'Q4 - Customer Host'!$C$39:$H$39</c:f>
              <c:strCache>
                <c:ptCount val="6"/>
                <c:pt idx="0">
                  <c:v>1-4</c:v>
                </c:pt>
                <c:pt idx="1">
                  <c:v>5 - 7 </c:v>
                </c:pt>
                <c:pt idx="2">
                  <c:v>8  - 10 </c:v>
                </c:pt>
                <c:pt idx="3">
                  <c:v>11 - 13</c:v>
                </c:pt>
                <c:pt idx="4">
                  <c:v>14 + </c:v>
                </c:pt>
                <c:pt idx="5">
                  <c:v>Don't know</c:v>
                </c:pt>
              </c:strCache>
            </c:strRef>
          </c:cat>
          <c:val>
            <c:numRef>
              <c:f>'Q4 - Customer Host'!$C$40:$H$40</c:f>
              <c:numCache>
                <c:formatCode>General</c:formatCode>
                <c:ptCount val="6"/>
                <c:pt idx="0">
                  <c:v>2</c:v>
                </c:pt>
                <c:pt idx="1">
                  <c:v>9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'Q4 - Customer Host'!$A$41</c:f>
              <c:strCache>
                <c:ptCount val="1"/>
                <c:pt idx="0">
                  <c:v>Commercial &amp; Industrial</c:v>
                </c:pt>
              </c:strCache>
            </c:strRef>
          </c:tx>
          <c:spPr>
            <a:pattFill prst="trellis">
              <a:fgClr>
                <a:srgbClr val="C0504D"/>
              </a:fgClr>
              <a:bgClr>
                <a:srgbClr val="FFFFFF"/>
              </a:bgClr>
            </a:pattFill>
          </c:spPr>
          <c:cat>
            <c:strRef>
              <c:f>'Q4 - Customer Host'!$C$39:$H$39</c:f>
              <c:strCache>
                <c:ptCount val="6"/>
                <c:pt idx="0">
                  <c:v>1-4</c:v>
                </c:pt>
                <c:pt idx="1">
                  <c:v>5 - 7 </c:v>
                </c:pt>
                <c:pt idx="2">
                  <c:v>8  - 10 </c:v>
                </c:pt>
                <c:pt idx="3">
                  <c:v>11 - 13</c:v>
                </c:pt>
                <c:pt idx="4">
                  <c:v>14 + </c:v>
                </c:pt>
                <c:pt idx="5">
                  <c:v>Don't know</c:v>
                </c:pt>
              </c:strCache>
            </c:strRef>
          </c:cat>
          <c:val>
            <c:numRef>
              <c:f>'Q4 - Customer Host'!$C$41:$H$41</c:f>
              <c:numCache>
                <c:formatCode>General</c:formatCode>
                <c:ptCount val="6"/>
                <c:pt idx="0">
                  <c:v>5</c:v>
                </c:pt>
                <c:pt idx="1">
                  <c:v>16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'Q4 - Customer Host'!$A$42</c:f>
              <c:strCache>
                <c:ptCount val="1"/>
                <c:pt idx="0">
                  <c:v>Federal Government</c:v>
                </c:pt>
              </c:strCache>
            </c:strRef>
          </c:tx>
          <c:spPr>
            <a:pattFill prst="pct90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'Q4 - Customer Host'!$C$39:$H$39</c:f>
              <c:strCache>
                <c:ptCount val="6"/>
                <c:pt idx="0">
                  <c:v>1-4</c:v>
                </c:pt>
                <c:pt idx="1">
                  <c:v>5 - 7 </c:v>
                </c:pt>
                <c:pt idx="2">
                  <c:v>8  - 10 </c:v>
                </c:pt>
                <c:pt idx="3">
                  <c:v>11 - 13</c:v>
                </c:pt>
                <c:pt idx="4">
                  <c:v>14 + </c:v>
                </c:pt>
                <c:pt idx="5">
                  <c:v>Don't know</c:v>
                </c:pt>
              </c:strCache>
            </c:strRef>
          </c:cat>
          <c:val>
            <c:numRef>
              <c:f>'Q4 - Customer Host'!$C$42:$H$42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'Q4 - Customer Host'!$A$43</c:f>
              <c:strCache>
                <c:ptCount val="1"/>
                <c:pt idx="0">
                  <c:v>State &amp; Local Govt.</c:v>
                </c:pt>
              </c:strCache>
            </c:strRef>
          </c:tx>
          <c:spPr>
            <a:pattFill prst="lgCheck">
              <a:fgClr>
                <a:srgbClr val="8064A2"/>
              </a:fgClr>
              <a:bgClr>
                <a:srgbClr val="FFFFFF"/>
              </a:bgClr>
            </a:pattFill>
          </c:spPr>
          <c:cat>
            <c:strRef>
              <c:f>'Q4 - Customer Host'!$C$39:$H$39</c:f>
              <c:strCache>
                <c:ptCount val="6"/>
                <c:pt idx="0">
                  <c:v>1-4</c:v>
                </c:pt>
                <c:pt idx="1">
                  <c:v>5 - 7 </c:v>
                </c:pt>
                <c:pt idx="2">
                  <c:v>8  - 10 </c:v>
                </c:pt>
                <c:pt idx="3">
                  <c:v>11 - 13</c:v>
                </c:pt>
                <c:pt idx="4">
                  <c:v>14 + </c:v>
                </c:pt>
                <c:pt idx="5">
                  <c:v>Don't know</c:v>
                </c:pt>
              </c:strCache>
            </c:strRef>
          </c:cat>
          <c:val>
            <c:numRef>
              <c:f>'Q4 - Customer Host'!$C$43:$H$43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</c:ser>
        <c:overlap val="100"/>
        <c:axId val="92465408"/>
        <c:axId val="92703744"/>
      </c:barChart>
      <c:catAx>
        <c:axId val="9246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Average Customer Payback (yrs)</a:t>
                </a:r>
              </a:p>
            </c:rich>
          </c:tx>
          <c:layout>
            <c:manualLayout>
              <c:xMode val="edge"/>
              <c:yMode val="edge"/>
              <c:x val="0.39246005163438213"/>
              <c:y val="0.9327827544611786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2703744"/>
        <c:crosses val="autoZero"/>
        <c:auto val="1"/>
        <c:lblAlgn val="ctr"/>
        <c:lblOffset val="100"/>
      </c:catAx>
      <c:valAx>
        <c:axId val="92703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 baseline="0"/>
                  <a:t>Participants Reporting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8797073928697494E-3"/>
              <c:y val="0.3083936105010430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2465408"/>
        <c:crosses val="autoZero"/>
        <c:crossBetween val="between"/>
        <c:majorUnit val="3"/>
      </c:valAx>
    </c:plotArea>
    <c:legend>
      <c:legendPos val="tr"/>
      <c:layout>
        <c:manualLayout>
          <c:xMode val="edge"/>
          <c:yMode val="edge"/>
          <c:x val="0.75288355782663152"/>
          <c:y val="0.12714100542935475"/>
          <c:w val="0.22514461040770492"/>
          <c:h val="0.36426398610649618"/>
        </c:manualLayout>
      </c:layout>
      <c:spPr>
        <a:solidFill>
          <a:srgbClr val="EEECE1"/>
        </a:solidFill>
        <a:ln>
          <a:solidFill>
            <a:srgbClr val="80808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 that are on-site and behind-the-meter</a:t>
            </a:r>
            <a:r>
              <a:rPr lang="en-US" sz="1400" i="1" baseline="0"/>
              <a:t>, please input the following...</a:t>
            </a:r>
          </a:p>
          <a:p>
            <a:pPr>
              <a:defRPr/>
            </a:pPr>
            <a:r>
              <a:rPr lang="en-US" sz="1600" baseline="0"/>
              <a:t>Figure 8: Payback Period (2)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8.6004669792780014E-2"/>
          <c:y val="0.10789553430129598"/>
          <c:w val="0.8861232830830047"/>
          <c:h val="0.73450936777025433"/>
        </c:manualLayout>
      </c:layout>
      <c:barChart>
        <c:barDir val="col"/>
        <c:grouping val="clustered"/>
        <c:ser>
          <c:idx val="0"/>
          <c:order val="0"/>
          <c:tx>
            <c:strRef>
              <c:f>'Q4 - Customer Host'!$C$39</c:f>
              <c:strCache>
                <c:ptCount val="1"/>
                <c:pt idx="0">
                  <c:v>1-4</c:v>
                </c:pt>
              </c:strCache>
            </c:strRef>
          </c:tx>
          <c:spPr>
            <a:pattFill prst="narVert">
              <a:fgClr>
                <a:srgbClr val="4572A7"/>
              </a:fgClr>
              <a:bgClr>
                <a:srgbClr val="FFFFFF"/>
              </a:bgClr>
            </a:pattFill>
          </c:spPr>
          <c:cat>
            <c:strRef>
              <c:f>'Q4 - Customer Host'!$A$40:$A$43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Host'!$C$40:$C$43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'Q4 - Customer Host'!$D$39</c:f>
              <c:strCache>
                <c:ptCount val="1"/>
                <c:pt idx="0">
                  <c:v>5 - 7 </c:v>
                </c:pt>
              </c:strCache>
            </c:strRef>
          </c:tx>
          <c:spPr>
            <a:pattFill prst="pct90">
              <a:fgClr>
                <a:srgbClr val="AA4643"/>
              </a:fgClr>
              <a:bgClr>
                <a:srgbClr val="FFFFFF"/>
              </a:bgClr>
            </a:pattFill>
          </c:spPr>
          <c:cat>
            <c:strRef>
              <c:f>'Q4 - Customer Host'!$A$40:$A$43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Host'!$D$40:$D$43</c:f>
              <c:numCache>
                <c:formatCode>General</c:formatCode>
                <c:ptCount val="4"/>
                <c:pt idx="0">
                  <c:v>9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'Q4 - Customer Host'!$E$39</c:f>
              <c:strCache>
                <c:ptCount val="1"/>
                <c:pt idx="0">
                  <c:v>8  - 10 </c:v>
                </c:pt>
              </c:strCache>
            </c:strRef>
          </c:tx>
          <c:spPr>
            <a:pattFill prst="sphere">
              <a:fgClr>
                <a:srgbClr val="89A54E"/>
              </a:fgClr>
              <a:bgClr>
                <a:srgbClr val="FFFFFF"/>
              </a:bgClr>
            </a:pattFill>
          </c:spPr>
          <c:cat>
            <c:strRef>
              <c:f>'Q4 - Customer Host'!$A$40:$A$43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Host'!$E$40:$E$43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'Q4 - Customer Host'!$F$39</c:f>
              <c:strCache>
                <c:ptCount val="1"/>
                <c:pt idx="0">
                  <c:v>11 - 13</c:v>
                </c:pt>
              </c:strCache>
            </c:strRef>
          </c:tx>
          <c:cat>
            <c:strRef>
              <c:f>'Q4 - Customer Host'!$A$40:$A$43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Host'!$F$40:$F$43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'Q4 - Customer Host'!$G$39</c:f>
              <c:strCache>
                <c:ptCount val="1"/>
                <c:pt idx="0">
                  <c:v>14 + </c:v>
                </c:pt>
              </c:strCache>
            </c:strRef>
          </c:tx>
          <c:spPr>
            <a:pattFill prst="pct90">
              <a:fgClr>
                <a:srgbClr val="4198AF"/>
              </a:fgClr>
              <a:bgClr>
                <a:srgbClr val="FFFFFF"/>
              </a:bgClr>
            </a:pattFill>
          </c:spPr>
          <c:cat>
            <c:strRef>
              <c:f>'Q4 - Customer Host'!$A$40:$A$43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Host'!$G$40:$G$43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'Q4 - Customer Host'!$H$39</c:f>
              <c:strCache>
                <c:ptCount val="1"/>
                <c:pt idx="0">
                  <c:v>Don't know</c:v>
                </c:pt>
              </c:strCache>
            </c:strRef>
          </c:tx>
          <c:cat>
            <c:strRef>
              <c:f>'Q4 - Customer Host'!$A$40:$A$43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Host'!$H$40:$H$43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axId val="107744256"/>
        <c:axId val="107944576"/>
      </c:barChart>
      <c:catAx>
        <c:axId val="10774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Customer Host</a:t>
                </a:r>
              </a:p>
            </c:rich>
          </c:tx>
          <c:layout>
            <c:manualLayout>
              <c:xMode val="edge"/>
              <c:yMode val="edge"/>
              <c:x val="0.45441692640716608"/>
              <c:y val="0.9226921984747216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7944576"/>
        <c:crosses val="autoZero"/>
        <c:auto val="1"/>
        <c:lblAlgn val="ctr"/>
        <c:lblOffset val="100"/>
      </c:catAx>
      <c:valAx>
        <c:axId val="107944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 baseline="0"/>
                  <a:t>Participants Reporting</a:t>
                </a:r>
                <a:endParaRPr lang="en-US" sz="1600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7744256"/>
        <c:crosses val="autoZero"/>
        <c:crossBetween val="between"/>
        <c:majorUnit val="3"/>
      </c:valAx>
    </c:plotArea>
    <c:legend>
      <c:legendPos val="tr"/>
      <c:layout>
        <c:manualLayout>
          <c:xMode val="edge"/>
          <c:yMode val="edge"/>
          <c:x val="0.83637651853615269"/>
          <c:y val="0.12714100542935475"/>
          <c:w val="0.13139812820754138"/>
          <c:h val="0.27344898222838582"/>
        </c:manualLayout>
      </c:layout>
      <c:spPr>
        <a:solidFill>
          <a:srgbClr val="EEECE1"/>
        </a:solidFill>
        <a:ln>
          <a:solidFill>
            <a:srgbClr val="80808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</a:t>
            </a:r>
            <a:r>
              <a:rPr lang="en-US" sz="1400" i="1" baseline="0"/>
              <a:t> that are on-site and behind-the-meter, please input the following...</a:t>
            </a:r>
          </a:p>
          <a:p>
            <a:pPr>
              <a:defRPr/>
            </a:pPr>
            <a:r>
              <a:rPr lang="en-US" sz="1600" baseline="0"/>
              <a:t>Figure 9: Discount Rate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0.10057101388296806"/>
          <c:y val="0.10992572238449241"/>
          <c:w val="0.87334698008994449"/>
          <c:h val="0.66706059561612263"/>
        </c:manualLayout>
      </c:layout>
      <c:barChart>
        <c:barDir val="col"/>
        <c:grouping val="stacked"/>
        <c:ser>
          <c:idx val="0"/>
          <c:order val="0"/>
          <c:tx>
            <c:strRef>
              <c:f>'Q4 - Customer Host'!$A$50</c:f>
              <c:strCache>
                <c:ptCount val="1"/>
                <c:pt idx="0">
                  <c:v>Residential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'Q4 - Customer Host'!$C$49:$J$49</c:f>
              <c:strCache>
                <c:ptCount val="8"/>
                <c:pt idx="0">
                  <c:v>0.00  - 4.99</c:v>
                </c:pt>
                <c:pt idx="1">
                  <c:v>5.00  - 6.99</c:v>
                </c:pt>
                <c:pt idx="2">
                  <c:v>7.00  - 8.99</c:v>
                </c:pt>
                <c:pt idx="3">
                  <c:v>9.00  - 10.99</c:v>
                </c:pt>
                <c:pt idx="4">
                  <c:v>11.00  - 12.99</c:v>
                </c:pt>
                <c:pt idx="5">
                  <c:v>13.00 - 14.99</c:v>
                </c:pt>
                <c:pt idx="6">
                  <c:v>15.0+</c:v>
                </c:pt>
                <c:pt idx="7">
                  <c:v>Don't know</c:v>
                </c:pt>
              </c:strCache>
            </c:strRef>
          </c:cat>
          <c:val>
            <c:numRef>
              <c:f>'Q4 - Customer Host'!$C$50:$J$50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</c:numCache>
            </c:numRef>
          </c:val>
        </c:ser>
        <c:ser>
          <c:idx val="1"/>
          <c:order val="1"/>
          <c:tx>
            <c:strRef>
              <c:f>'Q4 - Customer Host'!$A$51</c:f>
              <c:strCache>
                <c:ptCount val="1"/>
                <c:pt idx="0">
                  <c:v>Commercial &amp; Industrial</c:v>
                </c:pt>
              </c:strCache>
            </c:strRef>
          </c:tx>
          <c:spPr>
            <a:pattFill prst="zigZag">
              <a:fgClr>
                <a:srgbClr val="C0504D"/>
              </a:fgClr>
              <a:bgClr>
                <a:srgbClr val="FFFFFF"/>
              </a:bgClr>
            </a:pattFill>
          </c:spPr>
          <c:cat>
            <c:strRef>
              <c:f>'Q4 - Customer Host'!$C$49:$J$49</c:f>
              <c:strCache>
                <c:ptCount val="8"/>
                <c:pt idx="0">
                  <c:v>0.00  - 4.99</c:v>
                </c:pt>
                <c:pt idx="1">
                  <c:v>5.00  - 6.99</c:v>
                </c:pt>
                <c:pt idx="2">
                  <c:v>7.00  - 8.99</c:v>
                </c:pt>
                <c:pt idx="3">
                  <c:v>9.00  - 10.99</c:v>
                </c:pt>
                <c:pt idx="4">
                  <c:v>11.00  - 12.99</c:v>
                </c:pt>
                <c:pt idx="5">
                  <c:v>13.00 - 14.99</c:v>
                </c:pt>
                <c:pt idx="6">
                  <c:v>15.0+</c:v>
                </c:pt>
                <c:pt idx="7">
                  <c:v>Don't know</c:v>
                </c:pt>
              </c:strCache>
            </c:strRef>
          </c:cat>
          <c:val>
            <c:numRef>
              <c:f>'Q4 - Customer Host'!$C$51:$J$51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</c:ser>
        <c:ser>
          <c:idx val="2"/>
          <c:order val="2"/>
          <c:tx>
            <c:strRef>
              <c:f>'Q4 - Customer Host'!$A$52</c:f>
              <c:strCache>
                <c:ptCount val="1"/>
                <c:pt idx="0">
                  <c:v>Federal Government</c:v>
                </c:pt>
              </c:strCache>
            </c:strRef>
          </c:tx>
          <c:spPr>
            <a:pattFill prst="trellis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'Q4 - Customer Host'!$C$49:$J$49</c:f>
              <c:strCache>
                <c:ptCount val="8"/>
                <c:pt idx="0">
                  <c:v>0.00  - 4.99</c:v>
                </c:pt>
                <c:pt idx="1">
                  <c:v>5.00  - 6.99</c:v>
                </c:pt>
                <c:pt idx="2">
                  <c:v>7.00  - 8.99</c:v>
                </c:pt>
                <c:pt idx="3">
                  <c:v>9.00  - 10.99</c:v>
                </c:pt>
                <c:pt idx="4">
                  <c:v>11.00  - 12.99</c:v>
                </c:pt>
                <c:pt idx="5">
                  <c:v>13.00 - 14.99</c:v>
                </c:pt>
                <c:pt idx="6">
                  <c:v>15.0+</c:v>
                </c:pt>
                <c:pt idx="7">
                  <c:v>Don't know</c:v>
                </c:pt>
              </c:strCache>
            </c:strRef>
          </c:cat>
          <c:val>
            <c:numRef>
              <c:f>'Q4 - Customer Host'!$C$52:$J$52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'Q4 - Customer Host'!$A$53</c:f>
              <c:strCache>
                <c:ptCount val="1"/>
                <c:pt idx="0">
                  <c:v>State &amp; Local Govt.</c:v>
                </c:pt>
              </c:strCache>
            </c:strRef>
          </c:tx>
          <c:spPr>
            <a:pattFill prst="sphere">
              <a:fgClr>
                <a:srgbClr val="8064A2"/>
              </a:fgClr>
              <a:bgClr>
                <a:srgbClr val="FFFFFF"/>
              </a:bgClr>
            </a:pattFill>
          </c:spPr>
          <c:cat>
            <c:strRef>
              <c:f>'Q4 - Customer Host'!$C$49:$J$49</c:f>
              <c:strCache>
                <c:ptCount val="8"/>
                <c:pt idx="0">
                  <c:v>0.00  - 4.99</c:v>
                </c:pt>
                <c:pt idx="1">
                  <c:v>5.00  - 6.99</c:v>
                </c:pt>
                <c:pt idx="2">
                  <c:v>7.00  - 8.99</c:v>
                </c:pt>
                <c:pt idx="3">
                  <c:v>9.00  - 10.99</c:v>
                </c:pt>
                <c:pt idx="4">
                  <c:v>11.00  - 12.99</c:v>
                </c:pt>
                <c:pt idx="5">
                  <c:v>13.00 - 14.99</c:v>
                </c:pt>
                <c:pt idx="6">
                  <c:v>15.0+</c:v>
                </c:pt>
                <c:pt idx="7">
                  <c:v>Don't know</c:v>
                </c:pt>
              </c:strCache>
            </c:strRef>
          </c:cat>
          <c:val>
            <c:numRef>
              <c:f>'Q4 - Customer Host'!$C$53:$J$53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</c:ser>
        <c:overlap val="100"/>
        <c:axId val="108466176"/>
        <c:axId val="108468864"/>
      </c:barChart>
      <c:catAx>
        <c:axId val="10846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Avg. Customer Discount Rate (%)</a:t>
                </a:r>
              </a:p>
            </c:rich>
          </c:tx>
          <c:layout>
            <c:manualLayout>
              <c:xMode val="edge"/>
              <c:yMode val="edge"/>
              <c:x val="0.34255942659631961"/>
              <c:y val="0.9497288500754737"/>
            </c:manualLayout>
          </c:layout>
        </c:title>
        <c:numFmt formatCode="General" sourceLinked="1"/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108468864"/>
        <c:crosses val="autoZero"/>
        <c:auto val="1"/>
        <c:lblAlgn val="ctr"/>
        <c:lblOffset val="100"/>
      </c:catAx>
      <c:valAx>
        <c:axId val="108468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7030995392028226E-2"/>
              <c:y val="0.2842430168188115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846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801973474174363"/>
          <c:y val="0.18679653132768081"/>
          <c:w val="0.22663869496777003"/>
          <c:h val="0.23678832381245712"/>
        </c:manualLayout>
      </c:layout>
      <c:spPr>
        <a:solidFill>
          <a:schemeClr val="bg2"/>
        </a:solidFill>
        <a:ln>
          <a:solidFill>
            <a:srgbClr val="808080"/>
          </a:solidFill>
        </a:ln>
      </c:spPr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#4. For your projects</a:t>
            </a:r>
            <a:r>
              <a:rPr lang="en-US" sz="1400" i="1" baseline="0"/>
              <a:t> that are on-site and behind-the-meter, please input the following...</a:t>
            </a:r>
          </a:p>
          <a:p>
            <a:pPr>
              <a:defRPr/>
            </a:pPr>
            <a:r>
              <a:rPr lang="en-US" sz="1600" baseline="0"/>
              <a:t>Figure 10: Discount Rate (2)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0.10057101388296805"/>
          <c:y val="0.10992572238449244"/>
          <c:w val="0.87334698008994449"/>
          <c:h val="0.76392993308610724"/>
        </c:manualLayout>
      </c:layout>
      <c:barChart>
        <c:barDir val="col"/>
        <c:grouping val="stacked"/>
        <c:ser>
          <c:idx val="0"/>
          <c:order val="0"/>
          <c:tx>
            <c:strRef>
              <c:f>'Q4 - Customer Host'!$C$49</c:f>
              <c:strCache>
                <c:ptCount val="1"/>
                <c:pt idx="0">
                  <c:v>0.00  - 4.99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Host'!$C$50:$C$53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'Q4 - Customer Host'!$D$49</c:f>
              <c:strCache>
                <c:ptCount val="1"/>
                <c:pt idx="0">
                  <c:v>5.00  - 6.99</c:v>
                </c:pt>
              </c:strCache>
            </c:strRef>
          </c:tx>
          <c:spPr>
            <a:pattFill prst="zigZag">
              <a:fgClr>
                <a:srgbClr val="C0504D"/>
              </a:fgClr>
              <a:bgClr>
                <a:srgbClr val="FFFFFF"/>
              </a:bgClr>
            </a:pattFill>
          </c:spPr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Host'!$D$50:$D$53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'Q4 - Customer Host'!$E$49</c:f>
              <c:strCache>
                <c:ptCount val="1"/>
                <c:pt idx="0">
                  <c:v>7.00  - 8.99</c:v>
                </c:pt>
              </c:strCache>
            </c:strRef>
          </c:tx>
          <c:spPr>
            <a:pattFill prst="trellis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Host'!$E$50:$E$53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'Q4 - Customer Host'!$F$49</c:f>
              <c:strCache>
                <c:ptCount val="1"/>
                <c:pt idx="0">
                  <c:v>9.00  - 10.99</c:v>
                </c:pt>
              </c:strCache>
            </c:strRef>
          </c:tx>
          <c:spPr>
            <a:pattFill prst="sphere">
              <a:fgClr>
                <a:srgbClr val="8064A2"/>
              </a:fgClr>
              <a:bgClr>
                <a:srgbClr val="FFFFFF"/>
              </a:bgClr>
            </a:pattFill>
          </c:spPr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Host'!$F$50:$F$53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'Q4 - Customer Host'!$G$49</c:f>
              <c:strCache>
                <c:ptCount val="1"/>
                <c:pt idx="0">
                  <c:v>11.00  - 12.99</c:v>
                </c:pt>
              </c:strCache>
            </c:strRef>
          </c:tx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Host'!$G$50:$G$53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'Q4 - Customer Host'!$H$49</c:f>
              <c:strCache>
                <c:ptCount val="1"/>
                <c:pt idx="0">
                  <c:v>13.00 - 14.99</c:v>
                </c:pt>
              </c:strCache>
            </c:strRef>
          </c:tx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Host'!$H$50:$H$53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'Q4 - Customer Host'!$I$49</c:f>
              <c:strCache>
                <c:ptCount val="1"/>
                <c:pt idx="0">
                  <c:v>15.0+</c:v>
                </c:pt>
              </c:strCache>
            </c:strRef>
          </c:tx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Host'!$I$50:$I$53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'Q4 - Customer Host'!$J$49</c:f>
              <c:strCache>
                <c:ptCount val="1"/>
                <c:pt idx="0">
                  <c:v>Don't know</c:v>
                </c:pt>
              </c:strCache>
            </c:strRef>
          </c:tx>
          <c:cat>
            <c:strRef>
              <c:f>'Q4 - Customer Host'!$A$50:$A$53</c:f>
              <c:strCache>
                <c:ptCount val="4"/>
                <c:pt idx="0">
                  <c:v>Residential</c:v>
                </c:pt>
                <c:pt idx="1">
                  <c:v>Commercial &amp; Industrial</c:v>
                </c:pt>
                <c:pt idx="2">
                  <c:v>Federal Government</c:v>
                </c:pt>
                <c:pt idx="3">
                  <c:v>State &amp; Local Govt.</c:v>
                </c:pt>
              </c:strCache>
            </c:strRef>
          </c:cat>
          <c:val>
            <c:numRef>
              <c:f>'Q4 - Customer Host'!$J$50:$J$53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overlap val="100"/>
        <c:axId val="109305856"/>
        <c:axId val="109307776"/>
      </c:barChart>
      <c:catAx>
        <c:axId val="109305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Customer Host</a:t>
                </a:r>
              </a:p>
            </c:rich>
          </c:tx>
        </c:title>
        <c:numFmt formatCode="General" sourceLinked="1"/>
        <c:tickLblPos val="nextTo"/>
        <c:txPr>
          <a:bodyPr rot="0"/>
          <a:lstStyle/>
          <a:p>
            <a:pPr>
              <a:defRPr sz="1400"/>
            </a:pPr>
            <a:endParaRPr lang="en-US"/>
          </a:p>
        </c:txPr>
        <c:crossAx val="109307776"/>
        <c:crosses val="autoZero"/>
        <c:auto val="1"/>
        <c:lblAlgn val="ctr"/>
        <c:lblOffset val="100"/>
      </c:catAx>
      <c:valAx>
        <c:axId val="109307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1171840254518015E-2"/>
              <c:y val="0.3044241287917251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930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27325992319456"/>
          <c:y val="0.17065164174934963"/>
          <c:w val="0.14500082581792889"/>
          <c:h val="0.37002434287041847"/>
        </c:manualLayout>
      </c:layout>
      <c:spPr>
        <a:solidFill>
          <a:schemeClr val="bg2"/>
        </a:solidFill>
        <a:ln>
          <a:solidFill>
            <a:srgbClr val="808080"/>
          </a:solidFill>
        </a:ln>
      </c:spPr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#2. Please tell us about</a:t>
            </a:r>
            <a:r>
              <a:rPr lang="en-US" sz="1600" i="1" baseline="0"/>
              <a:t> the person responding to this survey...</a:t>
            </a:r>
          </a:p>
          <a:p>
            <a:pPr>
              <a:defRPr/>
            </a:pPr>
            <a:r>
              <a:rPr lang="en-US" sz="1600" baseline="0"/>
              <a:t>Figure 1: Participant Figures</a:t>
            </a:r>
            <a:endParaRPr lang="en-US" sz="160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'Q2 - Provided Contact Info'!$A$9:$A$13</c:f>
              <c:strCache>
                <c:ptCount val="5"/>
                <c:pt idx="0">
                  <c:v>Title</c:v>
                </c:pt>
                <c:pt idx="1">
                  <c:v>Company </c:v>
                </c:pt>
                <c:pt idx="2">
                  <c:v>Name </c:v>
                </c:pt>
                <c:pt idx="3">
                  <c:v>Email </c:v>
                </c:pt>
                <c:pt idx="4">
                  <c:v>Phone (optional)</c:v>
                </c:pt>
              </c:strCache>
            </c:strRef>
          </c:cat>
          <c:val>
            <c:numRef>
              <c:f>'Q2 - Provided Contact Info'!$B$9:$B$13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pattFill prst="trellis">
              <a:fgClr>
                <a:srgbClr val="C0504D"/>
              </a:fgClr>
              <a:bgClr>
                <a:srgbClr val="FFFFFF"/>
              </a:bgClr>
            </a:pattFill>
          </c:spPr>
          <c:dLbls>
            <c:dLbl>
              <c:idx val="1"/>
              <c:layout>
                <c:manualLayout>
                  <c:x val="0"/>
                  <c:y val="-1.2131148219547052E-2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strRef>
              <c:f>'Q2 - Provided Contact Info'!$A$9:$A$13</c:f>
              <c:strCache>
                <c:ptCount val="5"/>
                <c:pt idx="0">
                  <c:v>Title</c:v>
                </c:pt>
                <c:pt idx="1">
                  <c:v>Company </c:v>
                </c:pt>
                <c:pt idx="2">
                  <c:v>Name </c:v>
                </c:pt>
                <c:pt idx="3">
                  <c:v>Email </c:v>
                </c:pt>
                <c:pt idx="4">
                  <c:v>Phone (optional)</c:v>
                </c:pt>
              </c:strCache>
            </c:strRef>
          </c:cat>
          <c:val>
            <c:numRef>
              <c:f>'Q2 - Provided Contact Info'!$C$9:$C$13</c:f>
              <c:numCache>
                <c:formatCode>0.0%</c:formatCode>
                <c:ptCount val="5"/>
                <c:pt idx="0">
                  <c:v>0.94034090909090906</c:v>
                </c:pt>
                <c:pt idx="1">
                  <c:v>0.57954545454545459</c:v>
                </c:pt>
                <c:pt idx="2">
                  <c:v>0.52840909090909094</c:v>
                </c:pt>
                <c:pt idx="3">
                  <c:v>0.50568181818181823</c:v>
                </c:pt>
                <c:pt idx="4">
                  <c:v>0.33522727272727271</c:v>
                </c:pt>
              </c:numCache>
            </c:numRef>
          </c:val>
        </c:ser>
        <c:axId val="66969984"/>
        <c:axId val="66971904"/>
      </c:barChart>
      <c:catAx>
        <c:axId val="6696998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6971904"/>
        <c:crosses val="autoZero"/>
        <c:auto val="1"/>
        <c:lblAlgn val="ctr"/>
        <c:lblOffset val="100"/>
      </c:catAx>
      <c:valAx>
        <c:axId val="66971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Particiapnts Reporting</a:t>
                </a:r>
              </a:p>
            </c:rich>
          </c:tx>
        </c:title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6969984"/>
        <c:crosses val="autoZero"/>
        <c:crossBetween val="between"/>
      </c:valAx>
    </c:plotArea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#5. Select</a:t>
            </a:r>
            <a:r>
              <a:rPr lang="en-US" sz="1600" i="1" baseline="0"/>
              <a:t> the primary financial structure characteristics of your projects...</a:t>
            </a:r>
          </a:p>
          <a:p>
            <a:pPr>
              <a:defRPr/>
            </a:pPr>
            <a:r>
              <a:rPr lang="en-US" sz="1600" baseline="0"/>
              <a:t>Figure 1: Financial Structure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0.10079822915109612"/>
          <c:y val="0.12001627837094905"/>
          <c:w val="0.85388374328965266"/>
          <c:h val="0.77603081385657691"/>
        </c:manualLayout>
      </c:layout>
      <c:barChart>
        <c:barDir val="col"/>
        <c:grouping val="stacked"/>
        <c:ser>
          <c:idx val="0"/>
          <c:order val="0"/>
          <c:tx>
            <c:strRef>
              <c:f>'Q5 - Project Info (cntd)'!$C$10</c:f>
              <c:strCache>
                <c:ptCount val="1"/>
                <c:pt idx="0">
                  <c:v>Balance Sheet</c:v>
                </c:pt>
              </c:strCache>
            </c:strRef>
          </c:tx>
          <c:spPr>
            <a:pattFill prst="pct80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'Q5 - Project Info (cntd)'!$A$11:$A$14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'Q5 - Project Info (cntd)'!$C$11:$C$14</c:f>
              <c:numCache>
                <c:formatCode>General</c:formatCode>
                <c:ptCount val="4"/>
                <c:pt idx="0">
                  <c:v>3</c:v>
                </c:pt>
                <c:pt idx="1">
                  <c:v>19</c:v>
                </c:pt>
                <c:pt idx="2">
                  <c:v>11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'Q5 - Project Info (cntd)'!$D$10</c:f>
              <c:strCache>
                <c:ptCount val="1"/>
                <c:pt idx="0">
                  <c:v>Single-Sourced Tax Equity</c:v>
                </c:pt>
              </c:strCache>
            </c:strRef>
          </c:tx>
          <c:spPr>
            <a:pattFill prst="lgConfetti">
              <a:fgClr>
                <a:srgbClr val="C0504D"/>
              </a:fgClr>
              <a:bgClr>
                <a:srgbClr val="FFFFFF"/>
              </a:bgClr>
            </a:pattFill>
          </c:spPr>
          <c:cat>
            <c:strRef>
              <c:f>'Q5 - Project Info (cntd)'!$A$11:$A$14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'Q5 - Project Info (cntd)'!$D$11:$D$14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'Q5 - Project Info (cntd)'!$E$10</c:f>
              <c:strCache>
                <c:ptCount val="1"/>
                <c:pt idx="0">
                  <c:v>Tax Equity Partnership</c:v>
                </c:pt>
              </c:strCache>
            </c:strRef>
          </c:tx>
          <c:spPr>
            <a:pattFill prst="trellis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'Q5 - Project Info (cntd)'!$A$11:$A$14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'Q5 - Project Info (cntd)'!$E$11:$E$14</c:f>
              <c:numCache>
                <c:formatCode>General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'Q5 - Project Info (cntd)'!$F$10</c:f>
              <c:strCache>
                <c:ptCount val="1"/>
                <c:pt idx="0">
                  <c:v>Lease</c:v>
                </c:pt>
              </c:strCache>
            </c:strRef>
          </c:tx>
          <c:cat>
            <c:strRef>
              <c:f>'Q5 - Project Info (cntd)'!$A$11:$A$14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'Q5 - Project Info (cntd)'!$F$11:$F$14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overlap val="100"/>
        <c:axId val="115735936"/>
        <c:axId val="115820032"/>
      </c:barChart>
      <c:catAx>
        <c:axId val="115735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5820032"/>
        <c:crosses val="autoZero"/>
        <c:auto val="1"/>
        <c:lblAlgn val="ctr"/>
        <c:lblOffset val="100"/>
      </c:catAx>
      <c:valAx>
        <c:axId val="115820032"/>
        <c:scaling>
          <c:orientation val="minMax"/>
          <c:max val="4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1702739685580256E-2"/>
              <c:y val="0.3369945366392862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573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02469887633402"/>
          <c:y val="0.14310903219173432"/>
          <c:w val="0.23737905688824423"/>
          <c:h val="0.32372728294062092"/>
        </c:manualLayout>
      </c:layout>
      <c:spPr>
        <a:solidFill>
          <a:schemeClr val="bg2">
            <a:lumMod val="90000"/>
          </a:schemeClr>
        </a:solidFill>
        <a:ln>
          <a:solidFill>
            <a:srgbClr val="80808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#5. Select the primary financial structure characteristics</a:t>
            </a:r>
            <a:r>
              <a:rPr lang="en-US" sz="1600" i="1" baseline="0"/>
              <a:t> of your projects...</a:t>
            </a:r>
          </a:p>
          <a:p>
            <a:pPr>
              <a:defRPr/>
            </a:pPr>
            <a:r>
              <a:rPr lang="en-US" sz="1600" baseline="0"/>
              <a:t>Figure 2: Financial Structure (2)</a:t>
            </a:r>
          </a:p>
        </c:rich>
      </c:tx>
    </c:title>
    <c:plotArea>
      <c:layout>
        <c:manualLayout>
          <c:layoutTarget val="inner"/>
          <c:xMode val="edge"/>
          <c:yMode val="edge"/>
          <c:x val="0.11213223421119178"/>
          <c:y val="9.8931306831878563E-2"/>
          <c:w val="0.86537968247992825"/>
          <c:h val="0.7363720685147167"/>
        </c:manualLayout>
      </c:layout>
      <c:barChart>
        <c:barDir val="col"/>
        <c:grouping val="stacked"/>
        <c:ser>
          <c:idx val="0"/>
          <c:order val="0"/>
          <c:tx>
            <c:strRef>
              <c:f>'Q5 - Project Info (cntd)'!$C$19</c:f>
              <c:strCache>
                <c:ptCount val="1"/>
                <c:pt idx="0">
                  <c:v>Balance Sheet</c:v>
                </c:pt>
              </c:strCache>
            </c:strRef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'Q5 - Project Info (cntd)'!$A$20:$A$23</c:f>
              <c:strCache>
                <c:ptCount val="4"/>
                <c:pt idx="0">
                  <c:v>Wind (7 projects)</c:v>
                </c:pt>
                <c:pt idx="1">
                  <c:v>Solar - PV (39)</c:v>
                </c:pt>
                <c:pt idx="2">
                  <c:v>Solar - CSP (12)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(cntd)'!$C$20:$C$23</c:f>
              <c:numCache>
                <c:formatCode>0.0%</c:formatCode>
                <c:ptCount val="4"/>
                <c:pt idx="0">
                  <c:v>0.42857142857142855</c:v>
                </c:pt>
                <c:pt idx="1">
                  <c:v>0.48717948717948717</c:v>
                </c:pt>
                <c:pt idx="2">
                  <c:v>0.91666666666666663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'Q5 - Project Info (cntd)'!$D$19</c:f>
              <c:strCache>
                <c:ptCount val="1"/>
                <c:pt idx="0">
                  <c:v>Single-Sourced Tax Equity</c:v>
                </c:pt>
              </c:strCache>
            </c:strRef>
          </c:tx>
          <c:cat>
            <c:strRef>
              <c:f>'Q5 - Project Info (cntd)'!$A$20:$A$23</c:f>
              <c:strCache>
                <c:ptCount val="4"/>
                <c:pt idx="0">
                  <c:v>Wind (7 projects)</c:v>
                </c:pt>
                <c:pt idx="1">
                  <c:v>Solar - PV (39)</c:v>
                </c:pt>
                <c:pt idx="2">
                  <c:v>Solar - CSP (12)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(cntd)'!$D$20:$D$23</c:f>
              <c:numCache>
                <c:formatCode>0.0%</c:formatCode>
                <c:ptCount val="4"/>
                <c:pt idx="0">
                  <c:v>0.14285714285714285</c:v>
                </c:pt>
                <c:pt idx="1">
                  <c:v>0.15384615384615385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'Q5 - Project Info (cntd)'!$E$19</c:f>
              <c:strCache>
                <c:ptCount val="1"/>
                <c:pt idx="0">
                  <c:v>Tax Equity Partnership</c:v>
                </c:pt>
              </c:strCache>
            </c:strRef>
          </c:tx>
          <c:spPr>
            <a:pattFill prst="pct75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'Q5 - Project Info (cntd)'!$A$20:$A$23</c:f>
              <c:strCache>
                <c:ptCount val="4"/>
                <c:pt idx="0">
                  <c:v>Wind (7 projects)</c:v>
                </c:pt>
                <c:pt idx="1">
                  <c:v>Solar - PV (39)</c:v>
                </c:pt>
                <c:pt idx="2">
                  <c:v>Solar - CSP (12)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(cntd)'!$E$20:$E$23</c:f>
              <c:numCache>
                <c:formatCode>0.0%</c:formatCode>
                <c:ptCount val="4"/>
                <c:pt idx="0">
                  <c:v>0.42857142857142855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'Q5 - Project Info (cntd)'!$F$19</c:f>
              <c:strCache>
                <c:ptCount val="1"/>
                <c:pt idx="0">
                  <c:v>Lease</c:v>
                </c:pt>
              </c:strCache>
            </c:strRef>
          </c:tx>
          <c:spPr>
            <a:pattFill prst="smGrid">
              <a:fgClr>
                <a:srgbClr val="8064A2"/>
              </a:fgClr>
              <a:bgClr>
                <a:srgbClr val="FFFFFF"/>
              </a:bgClr>
            </a:pattFill>
          </c:spPr>
          <c:cat>
            <c:strRef>
              <c:f>'Q5 - Project Info (cntd)'!$A$20:$A$23</c:f>
              <c:strCache>
                <c:ptCount val="4"/>
                <c:pt idx="0">
                  <c:v>Wind (7 projects)</c:v>
                </c:pt>
                <c:pt idx="1">
                  <c:v>Solar - PV (39)</c:v>
                </c:pt>
                <c:pt idx="2">
                  <c:v>Solar - CSP (12)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(cntd)'!$F$20:$F$23</c:f>
              <c:numCache>
                <c:formatCode>0.0%</c:formatCode>
                <c:ptCount val="4"/>
                <c:pt idx="0">
                  <c:v>0</c:v>
                </c:pt>
                <c:pt idx="1">
                  <c:v>5.128205128205128E-2</c:v>
                </c:pt>
                <c:pt idx="2">
                  <c:v>8.3333333333333329E-2</c:v>
                </c:pt>
                <c:pt idx="3">
                  <c:v>0</c:v>
                </c:pt>
              </c:numCache>
            </c:numRef>
          </c:val>
        </c:ser>
        <c:overlap val="100"/>
        <c:axId val="126657664"/>
        <c:axId val="126659200"/>
      </c:barChart>
      <c:catAx>
        <c:axId val="126657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6659200"/>
        <c:crosses val="autoZero"/>
        <c:auto val="1"/>
        <c:lblAlgn val="ctr"/>
        <c:lblOffset val="100"/>
      </c:catAx>
      <c:valAx>
        <c:axId val="126659200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% of Projects Reporting  </a:t>
                </a:r>
              </a:p>
            </c:rich>
          </c:tx>
          <c:layout>
            <c:manualLayout>
              <c:xMode val="edge"/>
              <c:yMode val="edge"/>
              <c:x val="9.9986251746212798E-3"/>
              <c:y val="0.28024016476686131"/>
            </c:manualLayout>
          </c:layout>
        </c:title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665766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6565446301535192"/>
          <c:y val="0.93642234649761558"/>
          <c:w val="0.70970515993186767"/>
          <c:h val="4.1378430332179507E-2"/>
        </c:manualLayout>
      </c:layout>
      <c:spPr>
        <a:solidFill>
          <a:schemeClr val="bg2"/>
        </a:solidFill>
        <a:ln>
          <a:solidFill>
            <a:srgbClr val="80808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#5. Select the primary financial structure characteristics of your projects...</a:t>
            </a:r>
          </a:p>
          <a:p>
            <a:pPr>
              <a:defRPr/>
            </a:pPr>
            <a:r>
              <a:rPr lang="en-US" sz="1600"/>
              <a:t>Figure 3: Debt Finance</a:t>
            </a:r>
          </a:p>
        </c:rich>
      </c:tx>
    </c:title>
    <c:plotArea>
      <c:layout>
        <c:manualLayout>
          <c:layoutTarget val="inner"/>
          <c:xMode val="edge"/>
          <c:yMode val="edge"/>
          <c:x val="0.12524059444127683"/>
          <c:y val="0.17862794817045521"/>
          <c:w val="0.61961534415846864"/>
          <c:h val="0.79668165312863815"/>
        </c:manualLayout>
      </c:layout>
      <c:barChart>
        <c:barDir val="bar"/>
        <c:grouping val="percentStacked"/>
        <c:ser>
          <c:idx val="0"/>
          <c:order val="0"/>
          <c:tx>
            <c:strRef>
              <c:f>'Q5 - Project Info (cntd)'!$C$27</c:f>
              <c:strCache>
                <c:ptCount val="1"/>
                <c:pt idx="0">
                  <c:v>None</c:v>
                </c:pt>
              </c:strCache>
            </c:strRef>
          </c:tx>
          <c:spPr>
            <a:pattFill prst="dkDnDiag">
              <a:fgClr>
                <a:srgbClr val="4572A7"/>
              </a:fgClr>
              <a:bgClr>
                <a:srgbClr val="FFFFFF"/>
              </a:bgClr>
            </a:pattFill>
          </c:spPr>
          <c:cat>
            <c:strRef>
              <c:f>'Q5 - Project Info (cntd)'!$A$28:$A$31</c:f>
              <c:strCache>
                <c:ptCount val="4"/>
                <c:pt idx="0">
                  <c:v>Wind (6 projects)</c:v>
                </c:pt>
                <c:pt idx="1">
                  <c:v>Solar - PV (37)</c:v>
                </c:pt>
                <c:pt idx="2">
                  <c:v>Solar - CSP (11)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(cntd)'!$C$28:$C$31</c:f>
              <c:numCache>
                <c:formatCode>General</c:formatCode>
                <c:ptCount val="4"/>
                <c:pt idx="0">
                  <c:v>1</c:v>
                </c:pt>
                <c:pt idx="1">
                  <c:v>16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'Q5 - Project Info (cntd)'!$D$27</c:f>
              <c:strCache>
                <c:ptCount val="1"/>
                <c:pt idx="0">
                  <c:v>Lender - project specific</c:v>
                </c:pt>
              </c:strCache>
            </c:strRef>
          </c:tx>
          <c:cat>
            <c:strRef>
              <c:f>'Q5 - Project Info (cntd)'!$A$28:$A$31</c:f>
              <c:strCache>
                <c:ptCount val="4"/>
                <c:pt idx="0">
                  <c:v>Wind (6 projects)</c:v>
                </c:pt>
                <c:pt idx="1">
                  <c:v>Solar - PV (37)</c:v>
                </c:pt>
                <c:pt idx="2">
                  <c:v>Solar - CSP (11)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(cntd)'!$D$28:$D$31</c:f>
              <c:numCache>
                <c:formatCode>General</c:formatCode>
                <c:ptCount val="4"/>
                <c:pt idx="0">
                  <c:v>4</c:v>
                </c:pt>
                <c:pt idx="1">
                  <c:v>15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'Q5 - Project Info (cntd)'!$E$27</c:f>
              <c:strCache>
                <c:ptCount val="1"/>
                <c:pt idx="0">
                  <c:v>Lender - portfolio</c:v>
                </c:pt>
              </c:strCache>
            </c:strRef>
          </c:tx>
          <c:spPr>
            <a:pattFill prst="pct75">
              <a:fgClr>
                <a:srgbClr val="89A54E"/>
              </a:fgClr>
              <a:bgClr>
                <a:srgbClr val="FFFFFF"/>
              </a:bgClr>
            </a:pattFill>
          </c:spPr>
          <c:cat>
            <c:strRef>
              <c:f>'Q5 - Project Info (cntd)'!$A$28:$A$31</c:f>
              <c:strCache>
                <c:ptCount val="4"/>
                <c:pt idx="0">
                  <c:v>Wind (6 projects)</c:v>
                </c:pt>
                <c:pt idx="1">
                  <c:v>Solar - PV (37)</c:v>
                </c:pt>
                <c:pt idx="2">
                  <c:v>Solar - CSP (11)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(cntd)'!$E$28:$E$31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'Q5 - Project Info (cntd)'!$F$27</c:f>
              <c:strCache>
                <c:ptCount val="1"/>
                <c:pt idx="0">
                  <c:v>Lender w/ Fed Loan Guar.</c:v>
                </c:pt>
              </c:strCache>
            </c:strRef>
          </c:tx>
          <c:spPr>
            <a:pattFill prst="smGrid">
              <a:fgClr>
                <a:srgbClr val="71588F"/>
              </a:fgClr>
              <a:bgClr>
                <a:srgbClr val="FFFFFF"/>
              </a:bgClr>
            </a:pattFill>
          </c:spPr>
          <c:cat>
            <c:strRef>
              <c:f>'Q5 - Project Info (cntd)'!$A$28:$A$31</c:f>
              <c:strCache>
                <c:ptCount val="4"/>
                <c:pt idx="0">
                  <c:v>Wind (6 projects)</c:v>
                </c:pt>
                <c:pt idx="1">
                  <c:v>Solar - PV (37)</c:v>
                </c:pt>
                <c:pt idx="2">
                  <c:v>Solar - CSP (11)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(cntd)'!$F$28:$F$31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tx>
            <c:strRef>
              <c:f>'Q5 - Project Info (cntd)'!$G$27</c:f>
              <c:strCache>
                <c:ptCount val="1"/>
                <c:pt idx="0">
                  <c:v>Municipal Bonds</c:v>
                </c:pt>
              </c:strCache>
            </c:strRef>
          </c:tx>
          <c:cat>
            <c:strRef>
              <c:f>'Q5 - Project Info (cntd)'!$A$28:$A$31</c:f>
              <c:strCache>
                <c:ptCount val="4"/>
                <c:pt idx="0">
                  <c:v>Wind (6 projects)</c:v>
                </c:pt>
                <c:pt idx="1">
                  <c:v>Solar - PV (37)</c:v>
                </c:pt>
                <c:pt idx="2">
                  <c:v>Solar - CSP (11)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(cntd)'!$G$28:$G$31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'Q5 - Project Info (cntd)'!$H$27</c:f>
              <c:strCache>
                <c:ptCount val="1"/>
                <c:pt idx="0">
                  <c:v>CREBs</c:v>
                </c:pt>
              </c:strCache>
            </c:strRef>
          </c:tx>
          <c:cat>
            <c:multiLvlStrRef>
              <c:f>'Question5 - Project Info (cntd)'!#REF!</c:f>
            </c:multiLvlStrRef>
          </c:cat>
          <c:val>
            <c:numRef>
              <c:f>'Q5 - Project Info (cntd)'!$H$28:$H$31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'Q5 - Project Info (cntd)'!$I$27</c:f>
              <c:strCache>
                <c:ptCount val="1"/>
                <c:pt idx="0">
                  <c:v>QECBs</c:v>
                </c:pt>
              </c:strCache>
            </c:strRef>
          </c:tx>
          <c:cat>
            <c:multiLvlStrRef>
              <c:f>'Question5 - Project Info (cntd)'!#REF!</c:f>
            </c:multiLvlStrRef>
          </c:cat>
          <c:val>
            <c:numRef>
              <c:f>'Q5 - Project Info (cntd)'!$I$28:$I$31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'Q5 - Project Info (cntd)'!$J$27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lgCheck">
              <a:fgClr>
                <a:srgbClr val="F79646"/>
              </a:fgClr>
              <a:bgClr>
                <a:srgbClr val="FFFFFF"/>
              </a:bgClr>
            </a:pattFill>
          </c:spPr>
          <c:cat>
            <c:strRef>
              <c:f>'Q5 - Project Info (cntd)'!$A$28:$A$31</c:f>
              <c:strCache>
                <c:ptCount val="4"/>
                <c:pt idx="0">
                  <c:v>Wind (6 projects)</c:v>
                </c:pt>
                <c:pt idx="1">
                  <c:v>Solar - PV (37)</c:v>
                </c:pt>
                <c:pt idx="2">
                  <c:v>Solar - CSP (11)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(cntd)'!$J$28:$J$31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137574656"/>
        <c:axId val="137580544"/>
      </c:barChart>
      <c:catAx>
        <c:axId val="137574656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7580544"/>
        <c:crosses val="autoZero"/>
        <c:auto val="1"/>
        <c:lblAlgn val="ctr"/>
        <c:lblOffset val="100"/>
      </c:catAx>
      <c:valAx>
        <c:axId val="137580544"/>
        <c:scaling>
          <c:orientation val="minMax"/>
        </c:scaling>
        <c:axPos val="t"/>
        <c:majorGridlines/>
        <c:numFmt formatCode="0%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757465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4909909722876056"/>
          <c:y val="0.17944186671789869"/>
          <c:w val="0.24448778066275842"/>
          <c:h val="0.79907255872504956"/>
        </c:manualLayout>
      </c:layout>
      <c:spPr>
        <a:solidFill>
          <a:schemeClr val="bg2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#5. Select</a:t>
            </a:r>
            <a:r>
              <a:rPr lang="en-US" sz="1600" i="1" baseline="0"/>
              <a:t> the primary financial structure characteristics of your projects...</a:t>
            </a:r>
          </a:p>
          <a:p>
            <a:pPr>
              <a:defRPr/>
            </a:pPr>
            <a:r>
              <a:rPr lang="en-US" sz="1600" baseline="0"/>
              <a:t>Figure 4: Depreciation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0.11849183962708093"/>
          <c:y val="0.12529928032883489"/>
          <c:w val="0.83412720271938723"/>
          <c:h val="0.70883851662153174"/>
        </c:manualLayout>
      </c:layout>
      <c:barChart>
        <c:barDir val="col"/>
        <c:grouping val="percentStacked"/>
        <c:ser>
          <c:idx val="0"/>
          <c:order val="0"/>
          <c:tx>
            <c:strRef>
              <c:f>'Q5 - Project Info (cntd)'!$C$36</c:f>
              <c:strCache>
                <c:ptCount val="1"/>
                <c:pt idx="0">
                  <c:v>Straight Line</c:v>
                </c:pt>
              </c:strCache>
            </c:strRef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'Q5 - Project Info (cntd)'!$A$37:$A$40</c:f>
              <c:strCache>
                <c:ptCount val="4"/>
                <c:pt idx="0">
                  <c:v>Wind (5 projects)</c:v>
                </c:pt>
                <c:pt idx="1">
                  <c:v>Solar - PV (37)</c:v>
                </c:pt>
                <c:pt idx="2">
                  <c:v>Solar - CSP (10)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(cntd)'!$C$37:$C$40</c:f>
              <c:numCache>
                <c:formatCode>0%</c:formatCode>
                <c:ptCount val="4"/>
                <c:pt idx="0">
                  <c:v>0.2</c:v>
                </c:pt>
                <c:pt idx="1">
                  <c:v>0.29729729729729731</c:v>
                </c:pt>
                <c:pt idx="2">
                  <c:v>0.7</c:v>
                </c:pt>
                <c:pt idx="3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'Q5 - Project Info (cntd)'!$D$36</c:f>
              <c:strCache>
                <c:ptCount val="1"/>
                <c:pt idx="0">
                  <c:v>MACRS</c:v>
                </c:pt>
              </c:strCache>
            </c:strRef>
          </c:tx>
          <c:cat>
            <c:strRef>
              <c:f>'Q5 - Project Info (cntd)'!$A$37:$A$40</c:f>
              <c:strCache>
                <c:ptCount val="4"/>
                <c:pt idx="0">
                  <c:v>Wind (5 projects)</c:v>
                </c:pt>
                <c:pt idx="1">
                  <c:v>Solar - PV (37)</c:v>
                </c:pt>
                <c:pt idx="2">
                  <c:v>Solar - CSP (10)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(cntd)'!$D$37:$D$40</c:f>
              <c:numCache>
                <c:formatCode>0%</c:formatCode>
                <c:ptCount val="4"/>
                <c:pt idx="0">
                  <c:v>0.8</c:v>
                </c:pt>
                <c:pt idx="1">
                  <c:v>0.32432432432432434</c:v>
                </c:pt>
                <c:pt idx="2">
                  <c:v>0.2</c:v>
                </c:pt>
                <c:pt idx="3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'Q5 - Project Info (cntd)'!$E$36</c:f>
              <c:strCache>
                <c:ptCount val="1"/>
                <c:pt idx="0">
                  <c:v>Bonus MACRS</c:v>
                </c:pt>
              </c:strCache>
            </c:strRef>
          </c:tx>
          <c:spPr>
            <a:pattFill prst="pct75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'Q5 - Project Info (cntd)'!$A$37:$A$40</c:f>
              <c:strCache>
                <c:ptCount val="4"/>
                <c:pt idx="0">
                  <c:v>Wind (5 projects)</c:v>
                </c:pt>
                <c:pt idx="1">
                  <c:v>Solar - PV (37)</c:v>
                </c:pt>
                <c:pt idx="2">
                  <c:v>Solar - CSP (10)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(cntd)'!$E$37:$E$40</c:f>
              <c:numCache>
                <c:formatCode>0%</c:formatCode>
                <c:ptCount val="4"/>
                <c:pt idx="0">
                  <c:v>0</c:v>
                </c:pt>
                <c:pt idx="1">
                  <c:v>0.3783783783783784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overlap val="100"/>
        <c:axId val="138690560"/>
        <c:axId val="138711040"/>
      </c:barChart>
      <c:catAx>
        <c:axId val="138690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8711040"/>
        <c:crosses val="autoZero"/>
        <c:auto val="1"/>
        <c:lblAlgn val="ctr"/>
        <c:lblOffset val="100"/>
      </c:catAx>
      <c:valAx>
        <c:axId val="138711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Depreciation Applied by %</a:t>
                </a:r>
              </a:p>
            </c:rich>
          </c:tx>
          <c:layout>
            <c:manualLayout>
              <c:xMode val="edge"/>
              <c:yMode val="edge"/>
              <c:x val="1.7357862432573579E-2"/>
              <c:y val="0.30171604603391089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86905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31938992815845518"/>
          <c:y val="0.94045856889219837"/>
          <c:w val="0.43592437168634918"/>
          <c:h val="4.1378430332179507E-2"/>
        </c:manualLayout>
      </c:layout>
      <c:spPr>
        <a:solidFill>
          <a:srgbClr val="EEECE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#5. Select the primary financial structure</a:t>
            </a:r>
            <a:r>
              <a:rPr lang="en-US" sz="1600" i="1" baseline="0"/>
              <a:t> characteristics of your projects...</a:t>
            </a:r>
          </a:p>
          <a:p>
            <a:pPr>
              <a:defRPr/>
            </a:pPr>
            <a:r>
              <a:rPr lang="en-US" sz="1600" baseline="0"/>
              <a:t>Figure 5: Federal Incentive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0.11409747327394827"/>
          <c:y val="0.12933550272341718"/>
          <c:w val="0.84079072297361035"/>
          <c:h val="0.69103098944813879"/>
        </c:manualLayout>
      </c:layout>
      <c:barChart>
        <c:barDir val="col"/>
        <c:grouping val="percentStacked"/>
        <c:ser>
          <c:idx val="0"/>
          <c:order val="0"/>
          <c:tx>
            <c:strRef>
              <c:f>'Q5 - Project Info (cntd)'!$C$45</c:f>
              <c:strCache>
                <c:ptCount val="1"/>
                <c:pt idx="0">
                  <c:v>None</c:v>
                </c:pt>
              </c:strCache>
            </c:strRef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'Q5 - Project Info (cntd)'!$A$46:$A$49</c:f>
              <c:strCache>
                <c:ptCount val="4"/>
                <c:pt idx="0">
                  <c:v>Wind (5 projects)</c:v>
                </c:pt>
                <c:pt idx="1">
                  <c:v>Solar - PV (37)</c:v>
                </c:pt>
                <c:pt idx="2">
                  <c:v>Solar - CSP (10)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(cntd)'!$C$46:$C$49</c:f>
              <c:numCache>
                <c:formatCode>0%</c:formatCode>
                <c:ptCount val="4"/>
                <c:pt idx="0">
                  <c:v>0.2</c:v>
                </c:pt>
                <c:pt idx="1">
                  <c:v>0.13513513513513514</c:v>
                </c:pt>
                <c:pt idx="2">
                  <c:v>0.4</c:v>
                </c:pt>
                <c:pt idx="3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'Q5 - Project Info (cntd)'!$D$45</c:f>
              <c:strCache>
                <c:ptCount val="1"/>
                <c:pt idx="0">
                  <c:v>PTC</c:v>
                </c:pt>
              </c:strCache>
            </c:strRef>
          </c:tx>
          <c:cat>
            <c:strRef>
              <c:f>'Q5 - Project Info (cntd)'!$A$46:$A$49</c:f>
              <c:strCache>
                <c:ptCount val="4"/>
                <c:pt idx="0">
                  <c:v>Wind (5 projects)</c:v>
                </c:pt>
                <c:pt idx="1">
                  <c:v>Solar - PV (37)</c:v>
                </c:pt>
                <c:pt idx="2">
                  <c:v>Solar - CSP (10)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(cntd)'!$D$46:$D$49</c:f>
              <c:numCache>
                <c:formatCode>0%</c:formatCode>
                <c:ptCount val="4"/>
                <c:pt idx="0">
                  <c:v>0</c:v>
                </c:pt>
                <c:pt idx="1">
                  <c:v>8.1081081081081086E-2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'Q5 - Project Info (cntd)'!$E$45</c:f>
              <c:strCache>
                <c:ptCount val="1"/>
                <c:pt idx="0">
                  <c:v>ITC</c:v>
                </c:pt>
              </c:strCache>
            </c:strRef>
          </c:tx>
          <c:spPr>
            <a:pattFill prst="pct75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'Q5 - Project Info (cntd)'!$A$46:$A$49</c:f>
              <c:strCache>
                <c:ptCount val="4"/>
                <c:pt idx="0">
                  <c:v>Wind (5 projects)</c:v>
                </c:pt>
                <c:pt idx="1">
                  <c:v>Solar - PV (37)</c:v>
                </c:pt>
                <c:pt idx="2">
                  <c:v>Solar - CSP (10)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(cntd)'!$E$46:$E$49</c:f>
              <c:numCache>
                <c:formatCode>0%</c:formatCode>
                <c:ptCount val="4"/>
                <c:pt idx="0">
                  <c:v>0.4</c:v>
                </c:pt>
                <c:pt idx="1">
                  <c:v>0.51351351351351349</c:v>
                </c:pt>
                <c:pt idx="2">
                  <c:v>0.3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'Q5 - Project Info (cntd)'!$F$45</c:f>
              <c:strCache>
                <c:ptCount val="1"/>
                <c:pt idx="0">
                  <c:v>Cash Grant</c:v>
                </c:pt>
              </c:strCache>
            </c:strRef>
          </c:tx>
          <c:spPr>
            <a:pattFill prst="smGrid">
              <a:fgClr>
                <a:srgbClr val="8064A2"/>
              </a:fgClr>
              <a:bgClr>
                <a:srgbClr val="FFFFFF"/>
              </a:bgClr>
            </a:pattFill>
          </c:spPr>
          <c:cat>
            <c:strRef>
              <c:f>'Q5 - Project Info (cntd)'!$A$46:$A$49</c:f>
              <c:strCache>
                <c:ptCount val="4"/>
                <c:pt idx="0">
                  <c:v>Wind (5 projects)</c:v>
                </c:pt>
                <c:pt idx="1">
                  <c:v>Solar - PV (37)</c:v>
                </c:pt>
                <c:pt idx="2">
                  <c:v>Solar - CSP (10)</c:v>
                </c:pt>
                <c:pt idx="3">
                  <c:v>Other (4)</c:v>
                </c:pt>
              </c:strCache>
            </c:strRef>
          </c:cat>
          <c:val>
            <c:numRef>
              <c:f>'Q5 - Project Info (cntd)'!$F$46:$F$49</c:f>
              <c:numCache>
                <c:formatCode>0%</c:formatCode>
                <c:ptCount val="4"/>
                <c:pt idx="0">
                  <c:v>0.4</c:v>
                </c:pt>
                <c:pt idx="1">
                  <c:v>0.27027027027027029</c:v>
                </c:pt>
                <c:pt idx="2">
                  <c:v>0.3</c:v>
                </c:pt>
                <c:pt idx="3">
                  <c:v>0</c:v>
                </c:pt>
              </c:numCache>
            </c:numRef>
          </c:val>
        </c:ser>
        <c:overlap val="100"/>
        <c:axId val="139126656"/>
        <c:axId val="139128192"/>
      </c:barChart>
      <c:catAx>
        <c:axId val="1391266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128192"/>
        <c:crosses val="autoZero"/>
        <c:auto val="1"/>
        <c:lblAlgn val="ctr"/>
        <c:lblOffset val="100"/>
      </c:catAx>
      <c:valAx>
        <c:axId val="139128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Fed Incetive Applied by %</a:t>
                </a:r>
              </a:p>
            </c:rich>
          </c:tx>
          <c:layout>
            <c:manualLayout>
              <c:xMode val="edge"/>
              <c:yMode val="edge"/>
              <c:x val="8.5691297263082809E-3"/>
              <c:y val="0.28658132439898032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12665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4019618019993144"/>
          <c:y val="0.92633179051115899"/>
          <c:w val="0.51960763960013923"/>
          <c:h val="4.1378430332179507E-2"/>
        </c:manualLayout>
      </c:layout>
      <c:spPr>
        <a:solidFill>
          <a:srgbClr val="EEECE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#6. Provide the expected method of REC sales and REC type by technology...</a:t>
            </a:r>
          </a:p>
          <a:p>
            <a:pPr>
              <a:defRPr/>
            </a:pPr>
            <a:r>
              <a:rPr lang="en-US" sz="1600"/>
              <a:t>Figure 1: REC Sales</a:t>
            </a:r>
          </a:p>
        </c:rich>
      </c:tx>
    </c:title>
    <c:plotArea>
      <c:layout>
        <c:manualLayout>
          <c:layoutTarget val="inner"/>
          <c:xMode val="edge"/>
          <c:yMode val="edge"/>
          <c:x val="0.10172658229483272"/>
          <c:y val="0.10511816835592108"/>
          <c:w val="0.85530516509899679"/>
          <c:h val="0.74563774141258066"/>
        </c:manualLayout>
      </c:layout>
      <c:barChart>
        <c:barDir val="col"/>
        <c:grouping val="clustered"/>
        <c:ser>
          <c:idx val="0"/>
          <c:order val="0"/>
          <c:tx>
            <c:strRef>
              <c:f>'Q6 - RECs'!$C$10</c:f>
              <c:strCache>
                <c:ptCount val="1"/>
                <c:pt idx="0">
                  <c:v>None Available</c:v>
                </c:pt>
              </c:strCache>
            </c:strRef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'Q6 - RECs'!$A$11:$B$17</c:f>
              <c:strCache>
                <c:ptCount val="5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Biomass - Non-Elec</c:v>
                </c:pt>
                <c:pt idx="4">
                  <c:v>Other Technologies (pls comment)</c:v>
                </c:pt>
              </c:strCache>
            </c:strRef>
          </c:cat>
          <c:val>
            <c:numRef>
              <c:f>'Q6 - RECs'!$C$11:$C$17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'Q6 - RECs'!$D$10</c:f>
              <c:strCache>
                <c:ptCount val="1"/>
                <c:pt idx="0">
                  <c:v>Bundled with energy</c:v>
                </c:pt>
              </c:strCache>
            </c:strRef>
          </c:tx>
          <c:cat>
            <c:strRef>
              <c:f>'Q6 - RECs'!$A$11:$B$17</c:f>
              <c:strCache>
                <c:ptCount val="5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Biomass - Non-Elec</c:v>
                </c:pt>
                <c:pt idx="4">
                  <c:v>Other Technologies (pls comment)</c:v>
                </c:pt>
              </c:strCache>
            </c:strRef>
          </c:cat>
          <c:val>
            <c:numRef>
              <c:f>'Q6 - RECs'!$D$11:$D$17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'Q6 - RECs'!$E$10</c:f>
              <c:strCache>
                <c:ptCount val="1"/>
                <c:pt idx="0">
                  <c:v>REC-only contract</c:v>
                </c:pt>
              </c:strCache>
            </c:strRef>
          </c:tx>
          <c:spPr>
            <a:pattFill prst="pct75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'Q6 - RECs'!$A$11:$B$17</c:f>
              <c:strCache>
                <c:ptCount val="5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Biomass - Non-Elec</c:v>
                </c:pt>
                <c:pt idx="4">
                  <c:v>Other Technologies (pls comment)</c:v>
                </c:pt>
              </c:strCache>
            </c:strRef>
          </c:cat>
          <c:val>
            <c:numRef>
              <c:f>'Q6 - RECs'!$E$11:$E$17</c:f>
              <c:numCache>
                <c:formatCode>General</c:formatCode>
                <c:ptCount val="5"/>
                <c:pt idx="0">
                  <c:v>2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'Q6 - RECs'!$F$10</c:f>
              <c:strCache>
                <c:ptCount val="1"/>
                <c:pt idx="0">
                  <c:v>Merchant sales</c:v>
                </c:pt>
              </c:strCache>
            </c:strRef>
          </c:tx>
          <c:spPr>
            <a:pattFill prst="smGrid">
              <a:fgClr>
                <a:srgbClr val="8064A2"/>
              </a:fgClr>
              <a:bgClr>
                <a:srgbClr val="FFFFFF"/>
              </a:bgClr>
            </a:pattFill>
          </c:spPr>
          <c:cat>
            <c:strRef>
              <c:f>'Q6 - RECs'!$A$11:$B$17</c:f>
              <c:strCache>
                <c:ptCount val="5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Biomass - Non-Elec</c:v>
                </c:pt>
                <c:pt idx="4">
                  <c:v>Other Technologies (pls comment)</c:v>
                </c:pt>
              </c:strCache>
            </c:strRef>
          </c:cat>
          <c:val>
            <c:numRef>
              <c:f>'Q6 - RECs'!$F$11:$F$17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'Q6 - RECs'!$G$10</c:f>
              <c:strCache>
                <c:ptCount val="1"/>
                <c:pt idx="0">
                  <c:v>Other (pls comment)</c:v>
                </c:pt>
              </c:strCache>
            </c:strRef>
          </c:tx>
          <c:cat>
            <c:strRef>
              <c:f>'Q6 - RECs'!$A$11:$B$17</c:f>
              <c:strCache>
                <c:ptCount val="5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Biomass - Non-Elec</c:v>
                </c:pt>
                <c:pt idx="4">
                  <c:v>Other Technologies (pls comment)</c:v>
                </c:pt>
              </c:strCache>
            </c:strRef>
          </c:cat>
          <c:val>
            <c:numRef>
              <c:f>'Q6 - RECs'!$G$11:$G$17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axId val="139309440"/>
        <c:axId val="139310976"/>
      </c:barChart>
      <c:catAx>
        <c:axId val="1393094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310976"/>
        <c:crosses val="autoZero"/>
        <c:auto val="1"/>
        <c:lblAlgn val="ctr"/>
        <c:lblOffset val="100"/>
      </c:catAx>
      <c:valAx>
        <c:axId val="139310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0389735313820064E-2"/>
              <c:y val="0.3208483758098085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3094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1035993205225445"/>
          <c:y val="0.13557671023403237"/>
          <c:w val="0.23251330535702147"/>
          <c:h val="0.25734493159318128"/>
        </c:manualLayout>
      </c:layout>
      <c:spPr>
        <a:solidFill>
          <a:schemeClr val="bg2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="0"/>
          </a:pPr>
          <a:endParaRPr lang="en-US"/>
        </a:p>
      </c:txPr>
    </c:legend>
    <c:plotVisOnly val="1"/>
    <c:dispBlanksAs val="gap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#6. Provide the expected method of REC sales and REC</a:t>
            </a:r>
            <a:r>
              <a:rPr lang="en-US" sz="1600" i="1" baseline="0"/>
              <a:t> type by technology...</a:t>
            </a:r>
          </a:p>
          <a:p>
            <a:pPr>
              <a:defRPr/>
            </a:pPr>
            <a:r>
              <a:rPr lang="en-US" sz="1600" baseline="0"/>
              <a:t>Figure 2: REC Type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9.7237639028063053E-2"/>
          <c:y val="0.11201518255245954"/>
          <c:w val="0.87760536329530126"/>
          <c:h val="0.81375185463624633"/>
        </c:manualLayout>
      </c:layout>
      <c:barChart>
        <c:barDir val="col"/>
        <c:grouping val="stacked"/>
        <c:ser>
          <c:idx val="5"/>
          <c:order val="0"/>
          <c:tx>
            <c:strRef>
              <c:f>'Q6 - RECs'!$G$22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'Q6 - RECs'!$A$23:$A$26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RECs'!$G$23:$G$26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1"/>
          <c:tx>
            <c:strRef>
              <c:f>'Q6 - RECs'!$E$22</c:f>
              <c:strCache>
                <c:ptCount val="1"/>
                <c:pt idx="0">
                  <c:v>Compliance SREC</c:v>
                </c:pt>
              </c:strCache>
            </c:strRef>
          </c:tx>
          <c:cat>
            <c:strRef>
              <c:f>'Q6 - RECs'!$A$23:$A$26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RECs'!$E$23:$E$26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4"/>
          <c:order val="2"/>
          <c:tx>
            <c:strRef>
              <c:f>'Q6 - RECs'!$F$22</c:f>
              <c:strCache>
                <c:ptCount val="1"/>
                <c:pt idx="0">
                  <c:v>Voluntary SREC</c:v>
                </c:pt>
              </c:strCache>
            </c:strRef>
          </c:tx>
          <c:spPr>
            <a:pattFill prst="zigZag">
              <a:fgClr>
                <a:srgbClr val="F79646"/>
              </a:fgClr>
              <a:bgClr>
                <a:srgbClr val="FFFFFF"/>
              </a:bgClr>
            </a:pattFill>
          </c:spPr>
          <c:cat>
            <c:strRef>
              <c:f>'Q6 - RECs'!$A$23:$A$26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RECs'!$F$23:$F$26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3"/>
          <c:tx>
            <c:strRef>
              <c:f>'Q6 - RECs'!$C$22</c:f>
              <c:strCache>
                <c:ptCount val="1"/>
                <c:pt idx="0">
                  <c:v>Compliance REC</c:v>
                </c:pt>
              </c:strCache>
            </c:strRef>
          </c:tx>
          <c:cat>
            <c:strRef>
              <c:f>'Q6 - RECs'!$A$23:$A$26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RECs'!$C$23:$C$26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4"/>
          <c:tx>
            <c:strRef>
              <c:f>'Q6 - RECs'!$D$22</c:f>
              <c:strCache>
                <c:ptCount val="1"/>
                <c:pt idx="0">
                  <c:v>Voluntary REC</c:v>
                </c:pt>
              </c:strCache>
            </c:strRef>
          </c:tx>
          <c:spPr>
            <a:pattFill prst="pct75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'Q6 - RECs'!$A$23:$A$26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RECs'!$D$23:$D$26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overlap val="100"/>
        <c:axId val="139444608"/>
        <c:axId val="139478528"/>
      </c:barChart>
      <c:catAx>
        <c:axId val="13944460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478528"/>
        <c:crosses val="autoZero"/>
        <c:auto val="1"/>
        <c:lblAlgn val="ctr"/>
        <c:lblOffset val="100"/>
      </c:catAx>
      <c:valAx>
        <c:axId val="139478528"/>
        <c:scaling>
          <c:orientation val="minMax"/>
          <c:max val="3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3183099059398021E-2"/>
              <c:y val="0.38240617014457295"/>
            </c:manualLayout>
          </c:layout>
        </c:title>
        <c:numFmt formatCode="General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4446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3315285290106613"/>
          <c:y val="0.25649716598392536"/>
          <c:w val="0.21264996207696482"/>
          <c:h val="0.2936300942012991"/>
        </c:manualLayout>
      </c:layout>
      <c:spPr>
        <a:solidFill>
          <a:srgbClr val="EEECE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#6. Provide the expected method of REC sales and REC type by</a:t>
            </a:r>
            <a:r>
              <a:rPr lang="en-US" sz="1600" i="1" baseline="0"/>
              <a:t> technology...</a:t>
            </a:r>
          </a:p>
          <a:p>
            <a:pPr>
              <a:defRPr/>
            </a:pPr>
            <a:r>
              <a:rPr lang="en-US" sz="1600" baseline="0"/>
              <a:t>Figure 3: REC Type (2)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9.5142991066403143E-2"/>
          <c:y val="0.11201518255245954"/>
          <c:w val="0.88874433230544536"/>
          <c:h val="0.7340293115555323"/>
        </c:manualLayout>
      </c:layout>
      <c:barChart>
        <c:barDir val="col"/>
        <c:grouping val="stacked"/>
        <c:ser>
          <c:idx val="4"/>
          <c:order val="0"/>
          <c:tx>
            <c:strRef>
              <c:f>'Q6 - RECs'!$G$31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zigZag">
              <a:fgClr>
                <a:srgbClr val="F79646"/>
              </a:fgClr>
              <a:bgClr>
                <a:srgbClr val="FFFFFF"/>
              </a:bgClr>
            </a:pattFill>
          </c:spPr>
          <c:cat>
            <c:strRef>
              <c:f>'Q6 - RECs'!$A$32:$A$35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RECs'!$G$32:$G$35</c:f>
              <c:numCache>
                <c:formatCode>0.00%</c:formatCode>
                <c:ptCount val="4"/>
                <c:pt idx="0">
                  <c:v>0.5</c:v>
                </c:pt>
                <c:pt idx="1">
                  <c:v>6.6666666666666666E-2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'Q6 - RECs'!$E$31</c:f>
              <c:strCache>
                <c:ptCount val="1"/>
                <c:pt idx="0">
                  <c:v>Compliance SREC</c:v>
                </c:pt>
              </c:strCache>
            </c:strRef>
          </c:tx>
          <c:spPr>
            <a:pattFill prst="pct75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'Q6 - RECs'!$A$32:$A$35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RECs'!$E$32:$E$35</c:f>
              <c:numCache>
                <c:formatCode>0.00%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'Q6 - RECs'!$F$31</c:f>
              <c:strCache>
                <c:ptCount val="1"/>
                <c:pt idx="0">
                  <c:v>Voluntary SREC</c:v>
                </c:pt>
              </c:strCache>
            </c:strRef>
          </c:tx>
          <c:cat>
            <c:strRef>
              <c:f>'Q6 - RECs'!$A$32:$A$35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RECs'!$F$32:$F$35</c:f>
              <c:numCache>
                <c:formatCode>0.00%</c:formatCode>
                <c:ptCount val="4"/>
                <c:pt idx="0">
                  <c:v>0</c:v>
                </c:pt>
                <c:pt idx="1">
                  <c:v>0.13333333333333333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3"/>
          <c:tx>
            <c:strRef>
              <c:f>'Q6 - RECs'!$C$31</c:f>
              <c:strCache>
                <c:ptCount val="1"/>
                <c:pt idx="0">
                  <c:v>Compliance REC</c:v>
                </c:pt>
              </c:strCache>
            </c:strRef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'Q6 - RECs'!$A$32:$A$35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RECs'!$C$32:$C$35</c:f>
              <c:numCache>
                <c:formatCode>0.00%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0.2857142857142857</c:v>
                </c:pt>
                <c:pt idx="3">
                  <c:v>0.33333333333333331</c:v>
                </c:pt>
              </c:numCache>
            </c:numRef>
          </c:val>
        </c:ser>
        <c:ser>
          <c:idx val="1"/>
          <c:order val="4"/>
          <c:tx>
            <c:strRef>
              <c:f>'Q6 - RECs'!$D$31</c:f>
              <c:strCache>
                <c:ptCount val="1"/>
                <c:pt idx="0">
                  <c:v>Voluntary REC</c:v>
                </c:pt>
              </c:strCache>
            </c:strRef>
          </c:tx>
          <c:cat>
            <c:strRef>
              <c:f>'Q6 - RECs'!$A$32:$A$35</c:f>
              <c:strCache>
                <c:ptCount val="4"/>
                <c:pt idx="0">
                  <c:v>Wind (4 projects)</c:v>
                </c:pt>
                <c:pt idx="1">
                  <c:v>Solar - PV (30)</c:v>
                </c:pt>
                <c:pt idx="2">
                  <c:v>Solar - CSP (7)</c:v>
                </c:pt>
                <c:pt idx="3">
                  <c:v>Other (3)</c:v>
                </c:pt>
              </c:strCache>
            </c:strRef>
          </c:cat>
          <c:val>
            <c:numRef>
              <c:f>'Q6 - RECs'!$D$32:$D$35</c:f>
              <c:numCache>
                <c:formatCode>0.00%</c:formatCode>
                <c:ptCount val="4"/>
                <c:pt idx="0">
                  <c:v>0.5</c:v>
                </c:pt>
                <c:pt idx="1">
                  <c:v>0.3</c:v>
                </c:pt>
                <c:pt idx="2">
                  <c:v>0.5714285714285714</c:v>
                </c:pt>
                <c:pt idx="3">
                  <c:v>0.66666666666666663</c:v>
                </c:pt>
              </c:numCache>
            </c:numRef>
          </c:val>
        </c:ser>
        <c:overlap val="100"/>
        <c:axId val="139829632"/>
        <c:axId val="139831168"/>
      </c:barChart>
      <c:catAx>
        <c:axId val="13982963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831168"/>
        <c:crosses val="autoZero"/>
        <c:auto val="1"/>
        <c:lblAlgn val="ctr"/>
        <c:lblOffset val="100"/>
      </c:catAx>
      <c:valAx>
        <c:axId val="139831168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% of Respondents</a:t>
                </a:r>
              </a:p>
            </c:rich>
          </c:tx>
          <c:layout>
            <c:manualLayout>
              <c:xMode val="edge"/>
              <c:yMode val="edge"/>
              <c:x val="1.3329577937835797E-3"/>
              <c:y val="0.36829099193025766"/>
            </c:manualLayout>
          </c:layout>
        </c:title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829632"/>
        <c:crosses val="autoZero"/>
        <c:crossBetween val="between"/>
        <c:majorUnit val="0.2"/>
      </c:valAx>
    </c:plotArea>
    <c:legend>
      <c:legendPos val="b"/>
      <c:spPr>
        <a:solidFill>
          <a:srgbClr val="EEECE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#7. Please provide the following revenue parameters...</a:t>
            </a:r>
          </a:p>
          <a:p>
            <a:pPr>
              <a:defRPr/>
            </a:pPr>
            <a:r>
              <a:rPr lang="en-US" sz="1600"/>
              <a:t>Figure</a:t>
            </a:r>
            <a:r>
              <a:rPr lang="en-US" sz="1600" baseline="0"/>
              <a:t> 1: </a:t>
            </a:r>
            <a:r>
              <a:rPr lang="en-US" sz="1600"/>
              <a:t>PPA Term</a:t>
            </a:r>
          </a:p>
        </c:rich>
      </c:tx>
    </c:title>
    <c:plotArea>
      <c:layout>
        <c:manualLayout>
          <c:layoutTarget val="inner"/>
          <c:xMode val="edge"/>
          <c:yMode val="edge"/>
          <c:x val="8.7469458577157225E-2"/>
          <c:y val="0.11117250194779511"/>
          <c:w val="0.87919713888689099"/>
          <c:h val="0.73020650044740099"/>
        </c:manualLayout>
      </c:layout>
      <c:barChart>
        <c:barDir val="col"/>
        <c:grouping val="clustered"/>
        <c:ser>
          <c:idx val="0"/>
          <c:order val="0"/>
          <c:spPr>
            <a:pattFill prst="trellis">
              <a:fgClr>
                <a:srgbClr val="4F81BD"/>
              </a:fgClr>
              <a:bgClr>
                <a:srgbClr val="FFFFFF"/>
              </a:bgClr>
            </a:pattFill>
            <a:ln>
              <a:noFill/>
            </a:ln>
          </c:spPr>
          <c:cat>
            <c:strRef>
              <c:f>'Q7 - Typical PPA'!$C$10:$H$10</c:f>
              <c:strCache>
                <c:ptCount val="6"/>
                <c:pt idx="0">
                  <c:v>0 - 4 yrs</c:v>
                </c:pt>
                <c:pt idx="1">
                  <c:v>5 - 9 yrs</c:v>
                </c:pt>
                <c:pt idx="2">
                  <c:v>10 - 14 yrs</c:v>
                </c:pt>
                <c:pt idx="3">
                  <c:v>15 - 19 yrs</c:v>
                </c:pt>
                <c:pt idx="4">
                  <c:v>20 yrs</c:v>
                </c:pt>
                <c:pt idx="5">
                  <c:v>21 + yrs</c:v>
                </c:pt>
              </c:strCache>
            </c:strRef>
          </c:cat>
          <c:val>
            <c:numRef>
              <c:f>'Q7 - Typical PPA'!$C$11:$H$11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</c:ser>
        <c:axId val="144797696"/>
        <c:axId val="144800384"/>
      </c:barChart>
      <c:catAx>
        <c:axId val="1447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Average PPA Term</a:t>
                </a:r>
              </a:p>
            </c:rich>
          </c:tx>
          <c:layout>
            <c:manualLayout>
              <c:xMode val="edge"/>
              <c:yMode val="edge"/>
              <c:x val="0.44745306678329616"/>
              <c:y val="0.9196481876010761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4800384"/>
        <c:crosses val="autoZero"/>
        <c:auto val="1"/>
        <c:lblAlgn val="ctr"/>
        <c:lblOffset val="100"/>
      </c:catAx>
      <c:valAx>
        <c:axId val="144800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0738862530379917E-2"/>
              <c:y val="0.3397908124454853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4797696"/>
        <c:crosses val="autoZero"/>
        <c:crossBetween val="between"/>
      </c:valAx>
    </c:plotArea>
    <c:plotVisOnly val="1"/>
    <c:dispBlanksAs val="gap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#7. Please provide the following revenue parameters...</a:t>
            </a:r>
          </a:p>
          <a:p>
            <a:pPr>
              <a:defRPr/>
            </a:pPr>
            <a:r>
              <a:rPr lang="en-US" sz="1600"/>
              <a:t>Figure 2: PPA Price</a:t>
            </a:r>
            <a:r>
              <a:rPr lang="en-US" sz="1600" baseline="0"/>
              <a:t> in Year 1</a:t>
            </a:r>
            <a:endParaRPr lang="en-US" sz="1600"/>
          </a:p>
        </c:rich>
      </c:tx>
      <c:layout>
        <c:manualLayout>
          <c:xMode val="edge"/>
          <c:yMode val="edge"/>
          <c:x val="0.27609238642004696"/>
          <c:y val="1.8163000775622121E-2"/>
        </c:manualLayout>
      </c:layout>
    </c:title>
    <c:plotArea>
      <c:layout>
        <c:manualLayout>
          <c:layoutTarget val="inner"/>
          <c:xMode val="edge"/>
          <c:yMode val="edge"/>
          <c:x val="8.1610303439647008E-2"/>
          <c:y val="0.10713627955321296"/>
          <c:w val="0.88505629402439989"/>
          <c:h val="0.7381638970076817"/>
        </c:manualLayout>
      </c:layout>
      <c:lineChart>
        <c:grouping val="standard"/>
        <c:ser>
          <c:idx val="0"/>
          <c:order val="0"/>
          <c:tx>
            <c:v>PPA Price in Yr 1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16"/>
            <c:spPr>
              <a:solidFill>
                <a:srgbClr val="C00000"/>
              </a:solidFill>
            </c:spPr>
          </c:marker>
          <c:cat>
            <c:strRef>
              <c:f>'Q7 - Typical PPA'!$C$15:$I$15</c:f>
              <c:strCache>
                <c:ptCount val="7"/>
                <c:pt idx="0">
                  <c:v>0.0 - 5.9</c:v>
                </c:pt>
                <c:pt idx="1">
                  <c:v>6.0 - 7.4</c:v>
                </c:pt>
                <c:pt idx="2">
                  <c:v>7.5 - 8.9</c:v>
                </c:pt>
                <c:pt idx="3">
                  <c:v>9.0 - 10.4 </c:v>
                </c:pt>
                <c:pt idx="4">
                  <c:v>10.5 - 11.9</c:v>
                </c:pt>
                <c:pt idx="5">
                  <c:v>12.0 - 15.0 </c:v>
                </c:pt>
                <c:pt idx="6">
                  <c:v>15.0+</c:v>
                </c:pt>
              </c:strCache>
            </c:strRef>
          </c:cat>
          <c:val>
            <c:numRef>
              <c:f>'Q7 - Typical PPA'!$C$16:$I$16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</c:ser>
        <c:marker val="1"/>
        <c:axId val="144987648"/>
        <c:axId val="144994688"/>
      </c:lineChart>
      <c:catAx>
        <c:axId val="144987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Average Price (cents</a:t>
                </a:r>
                <a:r>
                  <a:rPr lang="en-US" sz="1600" baseline="0"/>
                  <a:t> / kWh)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020959397438949"/>
              <c:y val="0.92155125056948284"/>
            </c:manualLayout>
          </c:layout>
        </c:title>
        <c:numFmt formatCode="General" sourceLinked="1"/>
        <c:tickLblPos val="nextTo"/>
        <c:txPr>
          <a:bodyPr rot="0"/>
          <a:lstStyle/>
          <a:p>
            <a:pPr>
              <a:defRPr sz="1400"/>
            </a:pPr>
            <a:endParaRPr lang="en-US"/>
          </a:p>
        </c:txPr>
        <c:crossAx val="144994688"/>
        <c:crosses val="autoZero"/>
        <c:auto val="1"/>
        <c:lblAlgn val="ctr"/>
        <c:lblOffset val="100"/>
      </c:catAx>
      <c:valAx>
        <c:axId val="144994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4987648"/>
        <c:crosses val="autoZero"/>
        <c:crossBetween val="between"/>
        <c:majorUnit val="2"/>
      </c:valAx>
    </c:plotArea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600" i="1"/>
              <a:t>#2. Please tell</a:t>
            </a:r>
            <a:r>
              <a:rPr lang="en-US" sz="1600" i="1" baseline="0"/>
              <a:t> us about the person responding to this survey...</a:t>
            </a:r>
          </a:p>
          <a:p>
            <a:pPr>
              <a:defRPr sz="1100"/>
            </a:pPr>
            <a:r>
              <a:rPr lang="en-US" sz="1600" i="0" baseline="0"/>
              <a:t>Figure 2: Participant Figures (2)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0.10368074893843218"/>
          <c:y val="9.3009501172173228E-2"/>
          <c:w val="0.76142258441335553"/>
          <c:h val="0.80522938694072299"/>
        </c:manualLayout>
      </c:layout>
      <c:barChart>
        <c:barDir val="col"/>
        <c:grouping val="clustered"/>
        <c:ser>
          <c:idx val="0"/>
          <c:order val="0"/>
          <c:tx>
            <c:v># of Participants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'Q2 - Provided Contact Info'!$A$10:$B$12</c:f>
              <c:strCache>
                <c:ptCount val="3"/>
                <c:pt idx="0">
                  <c:v>Company </c:v>
                </c:pt>
                <c:pt idx="1">
                  <c:v>Name </c:v>
                </c:pt>
                <c:pt idx="2">
                  <c:v>Email </c:v>
                </c:pt>
              </c:strCache>
            </c:strRef>
          </c:cat>
          <c:val>
            <c:numRef>
              <c:f>'Q2 - Provided Contact Info'!$D$10:$D$12</c:f>
              <c:numCache>
                <c:formatCode>0</c:formatCode>
                <c:ptCount val="3"/>
                <c:pt idx="0">
                  <c:v>204</c:v>
                </c:pt>
                <c:pt idx="1">
                  <c:v>186</c:v>
                </c:pt>
                <c:pt idx="2">
                  <c:v>178</c:v>
                </c:pt>
              </c:numCache>
            </c:numRef>
          </c:val>
        </c:ser>
        <c:axId val="76169216"/>
        <c:axId val="76171136"/>
      </c:barChart>
      <c:scatterChart>
        <c:scatterStyle val="lineMarker"/>
        <c:ser>
          <c:idx val="1"/>
          <c:order val="1"/>
          <c:tx>
            <c:v>% of Participants</c:v>
          </c:tx>
          <c:spPr>
            <a:ln w="28575">
              <a:noFill/>
            </a:ln>
          </c:spPr>
          <c:marker>
            <c:symbol val="star"/>
            <c:size val="11"/>
          </c:marker>
          <c:yVal>
            <c:numRef>
              <c:f>'Q2 - Provided Contact Info'!$C$10:$C$12</c:f>
              <c:numCache>
                <c:formatCode>0.0%</c:formatCode>
                <c:ptCount val="3"/>
                <c:pt idx="0">
                  <c:v>0.57954545454545459</c:v>
                </c:pt>
                <c:pt idx="1">
                  <c:v>0.52840909090909094</c:v>
                </c:pt>
                <c:pt idx="2">
                  <c:v>0.50568181818181823</c:v>
                </c:pt>
              </c:numCache>
            </c:numRef>
          </c:yVal>
        </c:ser>
        <c:axId val="76190080"/>
        <c:axId val="76191616"/>
      </c:scatterChart>
      <c:catAx>
        <c:axId val="76169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6171136"/>
        <c:crosses val="autoZero"/>
        <c:auto val="1"/>
        <c:lblAlgn val="ctr"/>
        <c:lblOffset val="100"/>
      </c:catAx>
      <c:valAx>
        <c:axId val="76171136"/>
        <c:scaling>
          <c:orientation val="minMax"/>
          <c:max val="2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5634025174990351E-3"/>
              <c:y val="0.31793133114455741"/>
            </c:manualLayout>
          </c:layout>
        </c:title>
        <c:numFmt formatCode="0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6169216"/>
        <c:crosses val="autoZero"/>
        <c:crossBetween val="between"/>
        <c:majorUnit val="10"/>
      </c:valAx>
      <c:valAx>
        <c:axId val="76190080"/>
        <c:scaling>
          <c:orientation val="minMax"/>
        </c:scaling>
        <c:delete val="1"/>
        <c:axPos val="b"/>
        <c:tickLblPos val="none"/>
        <c:crossAx val="76191616"/>
        <c:crosses val="autoZero"/>
        <c:crossBetween val="midCat"/>
      </c:valAx>
      <c:valAx>
        <c:axId val="76191616"/>
        <c:scaling>
          <c:orientation val="minMax"/>
          <c:max val="1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 sz="1600"/>
                  <a:t>% of Participants</a:t>
                </a:r>
              </a:p>
            </c:rich>
          </c:tx>
          <c:layout>
            <c:manualLayout>
              <c:xMode val="edge"/>
              <c:yMode val="edge"/>
              <c:x val="0.95604860884280329"/>
              <c:y val="0.34963474570924946"/>
            </c:manualLayout>
          </c:layout>
        </c:title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6190080"/>
        <c:crosses val="max"/>
        <c:crossBetween val="midCat"/>
        <c:majorUnit val="0.1"/>
      </c:valAx>
    </c:plotArea>
    <c:legend>
      <c:legendPos val="t"/>
      <c:layout>
        <c:manualLayout>
          <c:xMode val="edge"/>
          <c:yMode val="edge"/>
          <c:x val="0.60378028537315065"/>
          <c:y val="0.16785616047511739"/>
          <c:w val="0.22264593448449627"/>
          <c:h val="0.19945793234179199"/>
        </c:manualLayout>
      </c:layout>
      <c:spPr>
        <a:solidFill>
          <a:schemeClr val="bg2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</c:char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#7. Please provide the following revenue</a:t>
            </a:r>
            <a:r>
              <a:rPr lang="en-US" sz="1600" i="1" baseline="0"/>
              <a:t> parameters...</a:t>
            </a:r>
          </a:p>
          <a:p>
            <a:pPr>
              <a:defRPr/>
            </a:pPr>
            <a:r>
              <a:rPr lang="en-US" sz="1600" baseline="0"/>
              <a:t>Figure 3: PPA Price Escalation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8.3075092224024857E-2"/>
          <c:y val="9.9063834764047065E-2"/>
          <c:w val="0.88359150524002239"/>
          <c:h val="0.74730292150993449"/>
        </c:manualLayout>
      </c:layout>
      <c:lineChart>
        <c:grouping val="standard"/>
        <c:ser>
          <c:idx val="0"/>
          <c:order val="0"/>
          <c:marker>
            <c:symbol val="diamond"/>
            <c:size val="14"/>
            <c:spPr>
              <a:solidFill>
                <a:srgbClr val="C00000"/>
              </a:solidFill>
            </c:spPr>
          </c:marker>
          <c:cat>
            <c:strRef>
              <c:f>'Q7 - Typical PPA'!$C$20:$I$20</c:f>
              <c:strCache>
                <c:ptCount val="7"/>
                <c:pt idx="0">
                  <c:v>0</c:v>
                </c:pt>
                <c:pt idx="1">
                  <c:v>&gt; 0.0 - 1.9</c:v>
                </c:pt>
                <c:pt idx="2">
                  <c:v>2.0 - 2.9</c:v>
                </c:pt>
                <c:pt idx="3">
                  <c:v>3.0 - 3.9</c:v>
                </c:pt>
                <c:pt idx="4">
                  <c:v>4.0 - 4.9</c:v>
                </c:pt>
                <c:pt idx="5">
                  <c:v>5.0+</c:v>
                </c:pt>
                <c:pt idx="6">
                  <c:v>Other</c:v>
                </c:pt>
              </c:strCache>
            </c:strRef>
          </c:cat>
          <c:val>
            <c:numRef>
              <c:f>'Q7 - Typical PPA'!$C$21:$I$21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11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marker val="1"/>
        <c:axId val="145094144"/>
        <c:axId val="145265024"/>
      </c:lineChart>
      <c:catAx>
        <c:axId val="145094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Avg. PPA Price Escalation (%)</a:t>
                </a:r>
              </a:p>
            </c:rich>
          </c:tx>
          <c:layout>
            <c:manualLayout>
              <c:xMode val="edge"/>
              <c:yMode val="edge"/>
              <c:x val="0.4147480240345312"/>
              <c:y val="0.9226178302825689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5265024"/>
        <c:crosses val="autoZero"/>
        <c:auto val="1"/>
        <c:lblAlgn val="ctr"/>
        <c:lblOffset val="100"/>
      </c:catAx>
      <c:valAx>
        <c:axId val="145265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5094144"/>
        <c:crosses val="autoZero"/>
        <c:crossBetween val="between"/>
      </c:valAx>
    </c:plotArea>
    <c:plotVisOnly val="1"/>
    <c:dispBlanksAs val="gap"/>
  </c:char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#7. Please provide the following revenue parameters...</a:t>
            </a:r>
          </a:p>
          <a:p>
            <a:pPr>
              <a:defRPr/>
            </a:pPr>
            <a:r>
              <a:rPr lang="en-US" sz="1600"/>
              <a:t>Figure 4: Buyout Option</a:t>
            </a:r>
          </a:p>
        </c:rich>
      </c:tx>
    </c:title>
    <c:plotArea>
      <c:layout>
        <c:manualLayout>
          <c:layoutTarget val="inner"/>
          <c:xMode val="edge"/>
          <c:yMode val="edge"/>
          <c:x val="9.1863824930290175E-2"/>
          <c:y val="0.10310005715863001"/>
          <c:w val="0.87480277253375882"/>
          <c:h val="0.74433327882844069"/>
        </c:manualLayout>
      </c:layout>
      <c:barChart>
        <c:barDir val="col"/>
        <c:grouping val="clustered"/>
        <c:ser>
          <c:idx val="0"/>
          <c:order val="0"/>
          <c:spPr>
            <a:pattFill prst="pct90">
              <a:fgClr>
                <a:srgbClr val="C0504D"/>
              </a:fgClr>
              <a:bgClr>
                <a:srgbClr val="FFFFFF"/>
              </a:bgClr>
            </a:pattFill>
          </c:spPr>
          <c:cat>
            <c:strRef>
              <c:f>'Q7 - Typical PPA'!$C$25:$I$25</c:f>
              <c:strCache>
                <c:ptCount val="7"/>
                <c:pt idx="0">
                  <c:v>None</c:v>
                </c:pt>
                <c:pt idx="1">
                  <c:v>0 - 4 </c:v>
                </c:pt>
                <c:pt idx="2">
                  <c:v>5 - 9 </c:v>
                </c:pt>
                <c:pt idx="3">
                  <c:v>10 - 14 </c:v>
                </c:pt>
                <c:pt idx="4">
                  <c:v>15 - 19 </c:v>
                </c:pt>
                <c:pt idx="5">
                  <c:v>20 </c:v>
                </c:pt>
                <c:pt idx="6">
                  <c:v>21 + </c:v>
                </c:pt>
              </c:strCache>
            </c:strRef>
          </c:cat>
          <c:val>
            <c:numRef>
              <c:f>'Q7 - Typical PPA'!$C$26:$I$26</c:f>
              <c:numCache>
                <c:formatCode>General</c:formatCode>
                <c:ptCount val="7"/>
                <c:pt idx="0">
                  <c:v>15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axId val="145872384"/>
        <c:axId val="145874304"/>
      </c:barChart>
      <c:catAx>
        <c:axId val="14587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Avg. Customer Buyout Option (yrs)</a:t>
                </a:r>
              </a:p>
            </c:rich>
          </c:tx>
          <c:layout>
            <c:manualLayout>
              <c:xMode val="edge"/>
              <c:yMode val="edge"/>
              <c:x val="0.32382120257544494"/>
              <c:y val="0.9257025211929481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5874304"/>
        <c:crosses val="autoZero"/>
        <c:auto val="1"/>
        <c:lblAlgn val="ctr"/>
        <c:lblOffset val="100"/>
      </c:catAx>
      <c:valAx>
        <c:axId val="145874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2203651314757553E-2"/>
              <c:y val="0.3075010332888243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5872384"/>
        <c:crosses val="autoZero"/>
        <c:crossBetween val="between"/>
      </c:valAx>
    </c:plotArea>
    <c:plotVisOnly val="1"/>
    <c:dispBlanksAs val="gap"/>
  </c:char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#8. Regarding project equity capital (based on after-tax returns)...</a:t>
            </a:r>
          </a:p>
          <a:p>
            <a:pPr>
              <a:defRPr/>
            </a:pPr>
            <a:r>
              <a:rPr lang="en-US" sz="1600"/>
              <a:t>Figure 1: Tax-Investor Equity / Total Capital</a:t>
            </a:r>
          </a:p>
        </c:rich>
      </c:tx>
    </c:title>
    <c:plotArea>
      <c:layout>
        <c:manualLayout>
          <c:layoutTarget val="inner"/>
          <c:xMode val="edge"/>
          <c:yMode val="edge"/>
          <c:x val="8.7469458577157225E-2"/>
          <c:y val="0.12328116913154319"/>
          <c:w val="0.85628057602415264"/>
          <c:h val="0.73569671634239675"/>
        </c:manualLayout>
      </c:layout>
      <c:barChart>
        <c:barDir val="col"/>
        <c:grouping val="clustered"/>
        <c:ser>
          <c:idx val="0"/>
          <c:order val="0"/>
          <c:tx>
            <c:v>Tax-Investor Equity</c:v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'Q8 - Equity Capital'!$C$10:$G$10</c:f>
              <c:strCache>
                <c:ptCount val="5"/>
                <c:pt idx="0">
                  <c:v>0 - 19.9%</c:v>
                </c:pt>
                <c:pt idx="1">
                  <c:v>20 - 39.9%</c:v>
                </c:pt>
                <c:pt idx="2">
                  <c:v>40 - 59.9%</c:v>
                </c:pt>
                <c:pt idx="3">
                  <c:v>60 - 79.9%</c:v>
                </c:pt>
                <c:pt idx="4">
                  <c:v>80 - 100%</c:v>
                </c:pt>
              </c:strCache>
            </c:strRef>
          </c:cat>
          <c:val>
            <c:numRef>
              <c:f>'Q8 - Equity Capital'!$C$11:$G$11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v>Developer Equity</c:v>
          </c:tx>
          <c:val>
            <c:numRef>
              <c:f>'Q8 - Equity Capital'!$C$21:$G$21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axId val="146351616"/>
        <c:axId val="146353536"/>
      </c:barChart>
      <c:catAx>
        <c:axId val="14635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Share of Total Equity Invested </a:t>
                </a:r>
              </a:p>
            </c:rich>
          </c:tx>
          <c:layout>
            <c:manualLayout>
              <c:xMode val="edge"/>
              <c:yMode val="edge"/>
              <c:x val="0.40758428417732945"/>
              <c:y val="0.9334072565875859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353536"/>
        <c:crosses val="autoZero"/>
        <c:auto val="1"/>
        <c:lblAlgn val="ctr"/>
        <c:lblOffset val="100"/>
      </c:catAx>
      <c:valAx>
        <c:axId val="146353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2.5039814573887223E-4"/>
              <c:y val="0.3018552480346066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351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76617449763448"/>
          <c:y val="0.15821292598632863"/>
          <c:w val="0.19101157160072119"/>
          <c:h val="0.22298993875765541"/>
        </c:manualLayout>
      </c:layout>
      <c:spPr>
        <a:solidFill>
          <a:schemeClr val="bg2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#8. Regarding project equity capital</a:t>
            </a:r>
            <a:r>
              <a:rPr lang="en-US" sz="1600" i="1" baseline="0"/>
              <a:t> (based on after-tax returns)...</a:t>
            </a:r>
          </a:p>
          <a:p>
            <a:pPr>
              <a:defRPr/>
            </a:pPr>
            <a:r>
              <a:rPr lang="en-US" sz="1600" baseline="0"/>
              <a:t>Figure 2: Expected Return on Equity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9.3393202826419525E-2"/>
          <c:y val="0.11722683553966934"/>
          <c:w val="0.87327350997532649"/>
          <c:h val="0.6407572970213169"/>
        </c:manualLayout>
      </c:layout>
      <c:barChart>
        <c:barDir val="col"/>
        <c:grouping val="clustered"/>
        <c:ser>
          <c:idx val="0"/>
          <c:order val="0"/>
          <c:tx>
            <c:v>Tax-Investor</c:v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'Q8 - Equity Capital'!$C$15:$I$15</c:f>
              <c:strCache>
                <c:ptCount val="7"/>
                <c:pt idx="0">
                  <c:v>0.00  - 6.49%</c:v>
                </c:pt>
                <c:pt idx="1">
                  <c:v>6.50  - 8.49%</c:v>
                </c:pt>
                <c:pt idx="2">
                  <c:v>8.50  - 10.49%</c:v>
                </c:pt>
                <c:pt idx="3">
                  <c:v>10.50 - 12.49%</c:v>
                </c:pt>
                <c:pt idx="4">
                  <c:v>12.50 - 14.49%</c:v>
                </c:pt>
                <c:pt idx="5">
                  <c:v>14.50 - 16.49%</c:v>
                </c:pt>
                <c:pt idx="6">
                  <c:v>16.50% +</c:v>
                </c:pt>
              </c:strCache>
            </c:strRef>
          </c:cat>
          <c:val>
            <c:numRef>
              <c:f>'Q8 - Equity Capital'!$C$16:$I$16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Developer</c:v>
          </c:tx>
          <c:val>
            <c:numRef>
              <c:f>'Q8 - Equity Capital'!$C$26:$I$26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</c:ser>
        <c:axId val="146676736"/>
        <c:axId val="146705408"/>
      </c:barChart>
      <c:catAx>
        <c:axId val="14667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Avg. Expected ROE Ranges</a:t>
                </a:r>
              </a:p>
            </c:rich>
          </c:tx>
          <c:layout>
            <c:manualLayout>
              <c:xMode val="edge"/>
              <c:yMode val="edge"/>
              <c:x val="0.41364874042005062"/>
              <c:y val="0.9530878134210129"/>
            </c:manualLayout>
          </c:layout>
        </c:title>
        <c:numFmt formatCode="General" sourceLinked="1"/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146705408"/>
        <c:crosses val="autoZero"/>
        <c:auto val="1"/>
        <c:lblAlgn val="ctr"/>
        <c:lblOffset val="100"/>
      </c:catAx>
      <c:valAx>
        <c:axId val="146705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1986239751092021E-2"/>
              <c:y val="0.2947565816247326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67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796136463875314"/>
          <c:y val="0.1466720313465108"/>
          <c:w val="0.17261497784593471"/>
          <c:h val="0.18595290172061826"/>
        </c:manualLayout>
      </c:layout>
      <c:spPr>
        <a:solidFill>
          <a:schemeClr val="bg2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#9. Regarding project-level construction debt...</a:t>
            </a:r>
          </a:p>
          <a:p>
            <a:pPr>
              <a:defRPr/>
            </a:pPr>
            <a:r>
              <a:rPr lang="en-US" sz="1600"/>
              <a:t>Figure 1: Construction</a:t>
            </a:r>
            <a:r>
              <a:rPr lang="en-US" sz="1600" baseline="0"/>
              <a:t> Debt / Total Capital</a:t>
            </a:r>
            <a:r>
              <a:rPr lang="en-US" sz="1600"/>
              <a:t> </a:t>
            </a:r>
          </a:p>
        </c:rich>
      </c:tx>
    </c:title>
    <c:plotArea>
      <c:layout>
        <c:manualLayout>
          <c:layoutTarget val="inner"/>
          <c:xMode val="edge"/>
          <c:yMode val="edge"/>
          <c:x val="9.5476547693522817E-2"/>
          <c:y val="0.10108194596133857"/>
          <c:w val="0.87327350997532649"/>
          <c:h val="0.72617027805281864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cat>
            <c:strRef>
              <c:f>'Q9 - Construction Debt'!$C$10:$G$10</c:f>
              <c:strCache>
                <c:ptCount val="5"/>
                <c:pt idx="0">
                  <c:v>0 - 19.9%</c:v>
                </c:pt>
                <c:pt idx="1">
                  <c:v>20 - 39.9%</c:v>
                </c:pt>
                <c:pt idx="2">
                  <c:v>40 - 59.9%</c:v>
                </c:pt>
                <c:pt idx="3">
                  <c:v>60 - 79.9%</c:v>
                </c:pt>
                <c:pt idx="4">
                  <c:v>80 - 100%</c:v>
                </c:pt>
              </c:strCache>
            </c:strRef>
          </c:cat>
          <c:val>
            <c:numRef>
              <c:f>'Q9 - Construction Debt'!$C$11:$G$11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axId val="148970112"/>
        <c:axId val="149063168"/>
      </c:barChart>
      <c:catAx>
        <c:axId val="14897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Const. Debt / Total Capital</a:t>
                </a:r>
              </a:p>
            </c:rich>
          </c:tx>
          <c:layout>
            <c:manualLayout>
              <c:xMode val="edge"/>
              <c:yMode val="edge"/>
              <c:x val="0.36659211237767364"/>
              <c:y val="0.9135938540092003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063168"/>
        <c:crosses val="autoZero"/>
        <c:auto val="1"/>
        <c:lblAlgn val="ctr"/>
        <c:lblOffset val="100"/>
      </c:catAx>
      <c:valAx>
        <c:axId val="149063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7398345965118189E-2"/>
              <c:y val="0.3155734780779899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8970112"/>
        <c:crosses val="autoZero"/>
        <c:crossBetween val="between"/>
      </c:valAx>
    </c:plotArea>
    <c:plotVisOnly val="1"/>
    <c:dispBlanksAs val="gap"/>
  </c:char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#9. Regarding project-level</a:t>
            </a:r>
            <a:r>
              <a:rPr lang="en-US" sz="1600" i="1" baseline="0"/>
              <a:t> construction debt...</a:t>
            </a:r>
          </a:p>
          <a:p>
            <a:pPr>
              <a:defRPr/>
            </a:pPr>
            <a:r>
              <a:rPr lang="en-US" sz="1600" baseline="0"/>
              <a:t>Figure 2: Average All-In Cost of Construction Debt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8.961739255601317E-2"/>
          <c:y val="0.11117250194779511"/>
          <c:w val="0.87913266511283727"/>
          <c:h val="0.67174261359384235"/>
        </c:manualLayout>
      </c:layout>
      <c:barChart>
        <c:barDir val="col"/>
        <c:grouping val="clustered"/>
        <c:ser>
          <c:idx val="0"/>
          <c:order val="0"/>
          <c:spPr>
            <a:pattFill prst="trellis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'Q9 - Construction Debt'!$C$15:$H$15</c:f>
              <c:strCache>
                <c:ptCount val="6"/>
                <c:pt idx="0">
                  <c:v>0.00 - 3.99%</c:v>
                </c:pt>
                <c:pt idx="1">
                  <c:v>4.00 - 5.49%</c:v>
                </c:pt>
                <c:pt idx="2">
                  <c:v>5.50 - 6.99%</c:v>
                </c:pt>
                <c:pt idx="3">
                  <c:v>7.00 - 8.49%</c:v>
                </c:pt>
                <c:pt idx="4">
                  <c:v>8.50 - 9.99%</c:v>
                </c:pt>
                <c:pt idx="5">
                  <c:v>10.00% +</c:v>
                </c:pt>
              </c:strCache>
            </c:strRef>
          </c:cat>
          <c:val>
            <c:numRef>
              <c:f>'Q9 - Construction Debt'!$C$16:$H$16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gapWidth val="160"/>
        <c:axId val="149596800"/>
        <c:axId val="149599744"/>
      </c:barChart>
      <c:catAx>
        <c:axId val="149596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Construction Debt Cost Range</a:t>
                </a:r>
              </a:p>
            </c:rich>
          </c:tx>
          <c:layout>
            <c:manualLayout>
              <c:xMode val="edge"/>
              <c:yMode val="edge"/>
              <c:x val="0.34522822562637601"/>
              <c:y val="0.94250321745720211"/>
            </c:manualLayout>
          </c:layout>
        </c:title>
        <c:numFmt formatCode="General" sourceLinked="1"/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149599744"/>
        <c:crosses val="autoZero"/>
        <c:auto val="1"/>
        <c:lblAlgn val="ctr"/>
        <c:lblOffset val="100"/>
      </c:catAx>
      <c:valAx>
        <c:axId val="149599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5933557180740635E-2"/>
              <c:y val="0.3105588690187051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596800"/>
        <c:crosses val="autoZero"/>
        <c:crossBetween val="between"/>
      </c:valAx>
    </c:plotArea>
    <c:plotVisOnly val="1"/>
    <c:dispBlanksAs val="gap"/>
  </c:char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#10. Regarding project-level term debt...</a:t>
            </a:r>
          </a:p>
          <a:p>
            <a:pPr>
              <a:defRPr/>
            </a:pPr>
            <a:r>
              <a:rPr lang="en-US" sz="1600"/>
              <a:t>Figure 1: Debt / Total Capital</a:t>
            </a:r>
          </a:p>
        </c:rich>
      </c:tx>
    </c:title>
    <c:plotArea>
      <c:layout>
        <c:manualLayout>
          <c:layoutTarget val="inner"/>
          <c:xMode val="edge"/>
          <c:yMode val="edge"/>
          <c:x val="8.082865984974727E-2"/>
          <c:y val="0.1079676778039393"/>
          <c:w val="0.88792139781910262"/>
          <c:h val="0.73020650044740099"/>
        </c:manualLayout>
      </c:layout>
      <c:barChart>
        <c:barDir val="col"/>
        <c:grouping val="clustered"/>
        <c:ser>
          <c:idx val="0"/>
          <c:order val="0"/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'Q10 - Term Debt'!$C$10:$G$10</c:f>
              <c:strCache>
                <c:ptCount val="5"/>
                <c:pt idx="0">
                  <c:v>0 - 19.9%</c:v>
                </c:pt>
                <c:pt idx="1">
                  <c:v>20 - 39.9%</c:v>
                </c:pt>
                <c:pt idx="2">
                  <c:v>40 - 59.9%</c:v>
                </c:pt>
                <c:pt idx="3">
                  <c:v>60 - 79.9%</c:v>
                </c:pt>
                <c:pt idx="4">
                  <c:v>80 - 100%</c:v>
                </c:pt>
              </c:strCache>
            </c:strRef>
          </c:cat>
          <c:val>
            <c:numRef>
              <c:f>'Q10 - Term Debt'!$C$11:$G$11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axId val="150305408"/>
        <c:axId val="150424576"/>
      </c:barChart>
      <c:catAx>
        <c:axId val="15030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Debt / Total Capital Ratio</a:t>
                </a:r>
              </a:p>
            </c:rich>
          </c:tx>
          <c:layout>
            <c:manualLayout>
              <c:xMode val="edge"/>
              <c:yMode val="edge"/>
              <c:x val="0.4134616626713688"/>
              <c:y val="0.9204795858518005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424576"/>
        <c:crosses val="autoZero"/>
        <c:auto val="1"/>
        <c:lblAlgn val="ctr"/>
        <c:lblOffset val="100"/>
      </c:catAx>
      <c:valAx>
        <c:axId val="150424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8.6096132588528596E-3"/>
              <c:y val="0.3204410987232983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305408"/>
        <c:crosses val="autoZero"/>
        <c:crossBetween val="between"/>
      </c:valAx>
    </c:plotArea>
    <c:plotVisOnly val="1"/>
    <c:dispBlanksAs val="gap"/>
  </c:char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#10. Regarding</a:t>
            </a:r>
            <a:r>
              <a:rPr lang="en-US" sz="1600" i="1" baseline="0"/>
              <a:t> project-level term debt...</a:t>
            </a:r>
          </a:p>
          <a:p>
            <a:pPr>
              <a:defRPr/>
            </a:pPr>
            <a:r>
              <a:rPr lang="en-US" sz="1600" baseline="0"/>
              <a:t>Figure 2: Fed Loan Guarantee / Debt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7.8381655215939844E-2"/>
          <c:y val="0.11396194477907499"/>
          <c:w val="0.89106285074194236"/>
          <c:h val="0.77198966536379565"/>
        </c:manualLayout>
      </c:layout>
      <c:barChart>
        <c:barDir val="col"/>
        <c:grouping val="clustered"/>
        <c:ser>
          <c:idx val="0"/>
          <c:order val="0"/>
          <c:cat>
            <c:strRef>
              <c:f>'Q10 - Term Debt'!$C$15:$G$15</c:f>
              <c:strCache>
                <c:ptCount val="5"/>
                <c:pt idx="0">
                  <c:v>0 - 19.9%</c:v>
                </c:pt>
                <c:pt idx="1">
                  <c:v>20 - 39.9%</c:v>
                </c:pt>
                <c:pt idx="2">
                  <c:v>40 - 59.9%</c:v>
                </c:pt>
                <c:pt idx="3">
                  <c:v>60 - 79.9%</c:v>
                </c:pt>
                <c:pt idx="4">
                  <c:v>80 - 100%</c:v>
                </c:pt>
              </c:strCache>
            </c:strRef>
          </c:cat>
          <c:val>
            <c:numRef>
              <c:f>'Q10 - Term Debt'!$C$16:$G$16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50942848"/>
        <c:axId val="150945152"/>
      </c:barChart>
      <c:catAx>
        <c:axId val="15094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Fed Loan Guarantee</a:t>
                </a:r>
                <a:r>
                  <a:rPr lang="en-US" sz="1600" baseline="0"/>
                  <a:t> / Debt Ratio</a:t>
                </a:r>
                <a:endParaRPr lang="en-US" sz="1600"/>
              </a:p>
            </c:rich>
          </c:tx>
        </c:title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945152"/>
        <c:crosses val="autoZero"/>
        <c:auto val="1"/>
        <c:lblAlgn val="ctr"/>
        <c:lblOffset val="100"/>
      </c:catAx>
      <c:valAx>
        <c:axId val="150945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2.7790618708328553E-3"/>
              <c:y val="0.3448599263977368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0942848"/>
        <c:crosses val="autoZero"/>
        <c:crossBetween val="between"/>
      </c:valAx>
    </c:plotArea>
    <c:plotVisOnly val="1"/>
  </c:char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#10. Regarding project-level</a:t>
            </a:r>
            <a:r>
              <a:rPr lang="en-US" sz="1600" i="1" baseline="0"/>
              <a:t> term debt...</a:t>
            </a:r>
          </a:p>
          <a:p>
            <a:pPr>
              <a:defRPr/>
            </a:pPr>
            <a:r>
              <a:rPr lang="en-US" sz="1600" baseline="0"/>
              <a:t>Figure 3: Average All-In Cost of Debt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9.1082181340390159E-2"/>
          <c:y val="0.10713627955321296"/>
          <c:w val="0.87766787632846244"/>
          <c:h val="0.65963394641009265"/>
        </c:manualLayout>
      </c:layout>
      <c:barChart>
        <c:barDir val="col"/>
        <c:grouping val="clustered"/>
        <c:ser>
          <c:idx val="0"/>
          <c:order val="0"/>
          <c:spPr>
            <a:pattFill prst="pct90">
              <a:fgClr>
                <a:srgbClr val="C0504D"/>
              </a:fgClr>
              <a:bgClr>
                <a:srgbClr val="FFFFFF"/>
              </a:bgClr>
            </a:pattFill>
          </c:spPr>
          <c:cat>
            <c:strRef>
              <c:f>'Q10 - Term Debt'!$C$20:$H$20</c:f>
              <c:strCache>
                <c:ptCount val="6"/>
                <c:pt idx="0">
                  <c:v>0.00 - 3.99%</c:v>
                </c:pt>
                <c:pt idx="1">
                  <c:v>4.00 - 5.49%</c:v>
                </c:pt>
                <c:pt idx="2">
                  <c:v>5.50 - 6.99%</c:v>
                </c:pt>
                <c:pt idx="3">
                  <c:v>7.00 - 8.49%</c:v>
                </c:pt>
                <c:pt idx="4">
                  <c:v>8.50 - 9.99%</c:v>
                </c:pt>
                <c:pt idx="5">
                  <c:v>10.00% +</c:v>
                </c:pt>
              </c:strCache>
            </c:strRef>
          </c:cat>
          <c:val>
            <c:numRef>
              <c:f>'Q10 - Term Debt'!$C$21:$H$21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axId val="151715200"/>
        <c:axId val="152008192"/>
      </c:barChart>
      <c:catAx>
        <c:axId val="15171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Avg. Cost of Term Debt</a:t>
                </a:r>
              </a:p>
            </c:rich>
          </c:tx>
          <c:layout>
            <c:manualLayout>
              <c:xMode val="edge"/>
              <c:yMode val="edge"/>
              <c:x val="0.39430960698448347"/>
              <c:y val="0.94452148756088838"/>
            </c:manualLayout>
          </c:layout>
        </c:title>
        <c:numFmt formatCode="General" sourceLinked="1"/>
        <c:tickLblPos val="nextTo"/>
        <c:txPr>
          <a:bodyPr rot="-2700000"/>
          <a:lstStyle/>
          <a:p>
            <a:pPr>
              <a:defRPr sz="1400" b="0"/>
            </a:pPr>
            <a:endParaRPr lang="en-US"/>
          </a:p>
        </c:txPr>
        <c:crossAx val="152008192"/>
        <c:crosses val="autoZero"/>
        <c:auto val="1"/>
        <c:lblAlgn val="ctr"/>
        <c:lblOffset val="100"/>
      </c:catAx>
      <c:valAx>
        <c:axId val="152008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3888850442989088E-2"/>
              <c:y val="0.3102135654256564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600" b="0"/>
            </a:pPr>
            <a:endParaRPr lang="en-US"/>
          </a:p>
        </c:txPr>
        <c:crossAx val="151715200"/>
        <c:crosses val="autoZero"/>
        <c:crossBetween val="between"/>
        <c:majorUnit val="1"/>
      </c:valAx>
    </c:plotArea>
    <c:plotVisOnly val="1"/>
    <c:dispBlanksAs val="gap"/>
  </c:chart>
  <c:txPr>
    <a:bodyPr/>
    <a:lstStyle/>
    <a:p>
      <a:pPr>
        <a:defRPr b="1"/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#10. Regarding project-level term debt...</a:t>
            </a:r>
          </a:p>
          <a:p>
            <a:pPr>
              <a:defRPr/>
            </a:pPr>
            <a:r>
              <a:rPr lang="en-US" sz="1600"/>
              <a:t>Figure 4: Debt Term</a:t>
            </a:r>
          </a:p>
        </c:rich>
      </c:tx>
    </c:title>
    <c:plotArea>
      <c:layout>
        <c:manualLayout>
          <c:layoutTarget val="inner"/>
          <c:xMode val="edge"/>
          <c:yMode val="edge"/>
          <c:x val="7.6434293496614611E-2"/>
          <c:y val="0.10915439075050377"/>
          <c:w val="0.89231576417223291"/>
          <c:h val="0.75038761242031604"/>
        </c:manualLayout>
      </c:layout>
      <c:barChart>
        <c:barDir val="col"/>
        <c:grouping val="clustered"/>
        <c:ser>
          <c:idx val="0"/>
          <c:order val="0"/>
          <c:cat>
            <c:strRef>
              <c:f>'Q10 - Term Debt'!$C$25:$H$25</c:f>
              <c:strCache>
                <c:ptCount val="6"/>
                <c:pt idx="0">
                  <c:v>0 - 4 yrs</c:v>
                </c:pt>
                <c:pt idx="1">
                  <c:v>5 - 9 yrs</c:v>
                </c:pt>
                <c:pt idx="2">
                  <c:v>10 - 14 yrs</c:v>
                </c:pt>
                <c:pt idx="3">
                  <c:v>15 - 19 yrs</c:v>
                </c:pt>
                <c:pt idx="4">
                  <c:v>20 yrs</c:v>
                </c:pt>
                <c:pt idx="5">
                  <c:v>21 + yrs</c:v>
                </c:pt>
              </c:strCache>
            </c:strRef>
          </c:cat>
          <c:val>
            <c:numRef>
              <c:f>'Q10 - Term Debt'!$C$26:$H$26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axId val="152108032"/>
        <c:axId val="152183552"/>
      </c:barChart>
      <c:catAx>
        <c:axId val="15210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Avg. Debt Term</a:t>
                </a:r>
              </a:p>
            </c:rich>
          </c:tx>
          <c:layout>
            <c:manualLayout>
              <c:xMode val="edge"/>
              <c:yMode val="edge"/>
              <c:x val="0.45327104636206439"/>
              <c:y val="0.9317568547848226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2183552"/>
        <c:crosses val="autoZero"/>
        <c:auto val="1"/>
        <c:lblAlgn val="ctr"/>
        <c:lblOffset val="100"/>
      </c:catAx>
      <c:valAx>
        <c:axId val="152183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2.7504581213426407E-3"/>
              <c:y val="0.3175915892752811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2108032"/>
        <c:crosses val="autoZero"/>
        <c:crossBetween val="between"/>
      </c:valAx>
    </c:plotArea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/>
            </a:pPr>
            <a:r>
              <a:rPr lang="en-US" sz="1400" i="1"/>
              <a:t>#3. For all projects which closed financing in Q3,</a:t>
            </a:r>
            <a:r>
              <a:rPr lang="en-US" sz="1400" i="1" baseline="0"/>
              <a:t> '09 provide the following project data... </a:t>
            </a:r>
            <a:r>
              <a:rPr lang="en-US" sz="1600" i="0" baseline="0"/>
              <a:t>Figure 1: Technology Type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8.2236471810543513E-2"/>
          <c:y val="0.11169752867187786"/>
          <c:w val="0.58460423944475504"/>
          <c:h val="0.80543787212897988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7.6167203237526834E-2"/>
                  <c:y val="7.626773457441531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9255555555555537"/>
                  <c:y val="-4.3832020997375803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777777777777789E-2"/>
                  <c:y val="-6.944444444444450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6729632933814327E-2"/>
                  <c:y val="8.7676669282319097E-2"/>
                </c:manualLayout>
              </c:layout>
              <c:dLblPos val="bestFit"/>
              <c:showCatName val="1"/>
              <c:showPercent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10934564213956016"/>
                  <c:y val="0.20761750142056984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'Q3 - Project Info'!$C$10:$J$10</c:f>
              <c:strCache>
                <c:ptCount val="8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Geothermal</c:v>
                </c:pt>
                <c:pt idx="4">
                  <c:v>Biomass - Elec</c:v>
                </c:pt>
                <c:pt idx="5">
                  <c:v>Biomass - Non-elec</c:v>
                </c:pt>
                <c:pt idx="6">
                  <c:v>Hydro</c:v>
                </c:pt>
                <c:pt idx="7">
                  <c:v>Other</c:v>
                </c:pt>
              </c:strCache>
            </c:strRef>
          </c:cat>
          <c:val>
            <c:numRef>
              <c:f>'Q3 - Project Info'!$C$11:$J$11</c:f>
              <c:numCache>
                <c:formatCode>General</c:formatCode>
                <c:ptCount val="8"/>
                <c:pt idx="0">
                  <c:v>8</c:v>
                </c:pt>
                <c:pt idx="1">
                  <c:v>113</c:v>
                </c:pt>
                <c:pt idx="2">
                  <c:v>24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</c:ser>
        <c:firstSliceAng val="120"/>
      </c:pieChart>
      <c:spPr>
        <a:noFill/>
        <a:ln w="25400">
          <a:noFill/>
        </a:ln>
      </c:spPr>
    </c:plotArea>
    <c:plotVisOnly val="1"/>
    <c:dispBlanksAs val="zero"/>
  </c:char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#11. Provide the levelized cost of energy (LCOE) range for your projects...</a:t>
            </a:r>
          </a:p>
          <a:p>
            <a:pPr>
              <a:defRPr/>
            </a:pPr>
            <a:r>
              <a:rPr lang="en-US" sz="1600"/>
              <a:t>Figure 1: Levelized Cost</a:t>
            </a:r>
          </a:p>
        </c:rich>
      </c:tx>
    </c:title>
    <c:plotArea>
      <c:layout>
        <c:manualLayout>
          <c:layoutTarget val="inner"/>
          <c:xMode val="edge"/>
          <c:yMode val="edge"/>
          <c:x val="0.10602637173432852"/>
          <c:y val="0.11201518255245954"/>
          <c:w val="0.86321006501355468"/>
          <c:h val="0.78195055373316402"/>
        </c:manualLayout>
      </c:layout>
      <c:barChart>
        <c:barDir val="col"/>
        <c:grouping val="stacked"/>
        <c:ser>
          <c:idx val="0"/>
          <c:order val="0"/>
          <c:tx>
            <c:strRef>
              <c:f>'Q11 - Cost of Energy'!$C$10</c:f>
              <c:strCache>
                <c:ptCount val="1"/>
                <c:pt idx="0">
                  <c:v>0.0 - 4.99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Energy'!$C$11:$C$13,'Q11 - Cost of Energy'!$C$14)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'Q11 - Cost of Energy'!$D$10</c:f>
              <c:strCache>
                <c:ptCount val="1"/>
                <c:pt idx="0">
                  <c:v>5.0 - 7.49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Energy'!$D$11:$D$13,'Q11 - Cost of Energy'!$D$14)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'Q11 - Cost of Energy'!$E$10</c:f>
              <c:strCache>
                <c:ptCount val="1"/>
                <c:pt idx="0">
                  <c:v>7.5 - 9.99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Energy'!$E$11:$E$13,'Q11 - Cost of Energy'!$E$14)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'Q11 - Cost of Energy'!$F$10</c:f>
              <c:strCache>
                <c:ptCount val="1"/>
                <c:pt idx="0">
                  <c:v>10.0 - 12.49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Energy'!$F$11:$F$13,'Q11 - Cost of Energy'!$F$14)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'Q11 - Cost of Energy'!$G$10</c:f>
              <c:strCache>
                <c:ptCount val="1"/>
                <c:pt idx="0">
                  <c:v>12.5 - 14.99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Energy'!$G$11:$G$13,'Q11 - Cost of Energy'!$G$14)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5"/>
          <c:order val="5"/>
          <c:tx>
            <c:strRef>
              <c:f>'Q11 - Cost of Energy'!$H$10</c:f>
              <c:strCache>
                <c:ptCount val="1"/>
                <c:pt idx="0">
                  <c:v>15.0 - 17.49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Energy'!$H$11:$H$13,'Q11 - Cost of Energy'!$H$14)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6"/>
          <c:order val="6"/>
          <c:tx>
            <c:strRef>
              <c:f>'Q11 - Cost of Energy'!$I$10</c:f>
              <c:strCache>
                <c:ptCount val="1"/>
                <c:pt idx="0">
                  <c:v>17.5 - 19.99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Energy'!$I$11:$I$13,'Q11 - Cost of Energy'!$I$14)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'Q11 - Cost of Energy'!$J$10</c:f>
              <c:strCache>
                <c:ptCount val="1"/>
                <c:pt idx="0">
                  <c:v>20.0 +</c:v>
                </c:pt>
              </c:strCache>
            </c:strRef>
          </c:tx>
          <c:cat>
            <c:strRef>
              <c:f>('Q11 - Cost of Energy'!$A$11:$A$13,'Q11 - Cost of Energy'!$A$14)</c:f>
              <c:strCache>
                <c:ptCount val="4"/>
                <c:pt idx="0">
                  <c:v>Wind</c:v>
                </c:pt>
                <c:pt idx="1">
                  <c:v>Solar - PV</c:v>
                </c:pt>
                <c:pt idx="2">
                  <c:v>Solar - CSP</c:v>
                </c:pt>
                <c:pt idx="3">
                  <c:v>Other</c:v>
                </c:pt>
              </c:strCache>
            </c:strRef>
          </c:cat>
          <c:val>
            <c:numRef>
              <c:f>('Q11 - Cost of Energy'!$J$11:$J$13,'Q11 - Cost of Energy'!$J$14)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overlap val="100"/>
        <c:axId val="152519424"/>
        <c:axId val="152521344"/>
      </c:barChart>
      <c:catAx>
        <c:axId val="152519424"/>
        <c:scaling>
          <c:orientation val="minMax"/>
        </c:scaling>
        <c:axPos val="b"/>
        <c:tickLblPos val="nextTo"/>
        <c:txPr>
          <a:bodyPr rot="0"/>
          <a:lstStyle/>
          <a:p>
            <a:pPr>
              <a:defRPr sz="1400"/>
            </a:pPr>
            <a:endParaRPr lang="en-US"/>
          </a:p>
        </c:txPr>
        <c:crossAx val="152521344"/>
        <c:crosses val="autoZero"/>
        <c:auto val="1"/>
        <c:lblAlgn val="ctr"/>
        <c:lblOffset val="100"/>
      </c:catAx>
      <c:valAx>
        <c:axId val="152521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2.1971831765663429E-2"/>
              <c:y val="0.3301795181417868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251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8631854980862"/>
          <c:y val="0.17676747211550375"/>
          <c:w val="0.14809672034944554"/>
          <c:h val="0.31414586303889797"/>
        </c:manualLayout>
      </c:layout>
      <c:spPr>
        <a:solidFill>
          <a:schemeClr val="bg2"/>
        </a:solidFill>
        <a:ln>
          <a:solidFill>
            <a:srgbClr val="80808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#11. Provide the levelized cost of energy (LCOE) range for your projects...</a:t>
            </a:r>
          </a:p>
          <a:p>
            <a:pPr>
              <a:defRPr/>
            </a:pPr>
            <a:r>
              <a:rPr lang="en-US" sz="1600"/>
              <a:t>Figure 2: Levelized Cost</a:t>
            </a:r>
            <a:r>
              <a:rPr lang="en-US" sz="1600" baseline="0"/>
              <a:t> (2)</a:t>
            </a:r>
            <a:endParaRPr lang="en-US" sz="1600"/>
          </a:p>
        </c:rich>
      </c:tx>
    </c:title>
    <c:plotArea>
      <c:layout>
        <c:manualLayout>
          <c:layoutTarget val="inner"/>
          <c:xMode val="edge"/>
          <c:yMode val="edge"/>
          <c:x val="7.5613665764264495E-2"/>
          <c:y val="0.10954816079356582"/>
          <c:w val="0.85048762472618833"/>
          <c:h val="0.69194629027462684"/>
        </c:manualLayout>
      </c:layout>
      <c:barChart>
        <c:barDir val="col"/>
        <c:grouping val="stacked"/>
        <c:ser>
          <c:idx val="0"/>
          <c:order val="0"/>
          <c:tx>
            <c:strRef>
              <c:f>'Q11 - Cost of Energy'!$A$11</c:f>
              <c:strCache>
                <c:ptCount val="1"/>
                <c:pt idx="0">
                  <c:v>Wind</c:v>
                </c:pt>
              </c:strCache>
            </c:strRef>
          </c:tx>
          <c:cat>
            <c:strRef>
              <c:f>'Q11 - Cost of Energy'!$C$10:$J$10</c:f>
              <c:strCache>
                <c:ptCount val="8"/>
                <c:pt idx="0">
                  <c:v>0.0 - 4.99</c:v>
                </c:pt>
                <c:pt idx="1">
                  <c:v>5.0 - 7.49</c:v>
                </c:pt>
                <c:pt idx="2">
                  <c:v>7.5 - 9.99</c:v>
                </c:pt>
                <c:pt idx="3">
                  <c:v>10.0 - 12.49</c:v>
                </c:pt>
                <c:pt idx="4">
                  <c:v>12.5 - 14.99</c:v>
                </c:pt>
                <c:pt idx="5">
                  <c:v>15.0 - 17.49</c:v>
                </c:pt>
                <c:pt idx="6">
                  <c:v>17.5 - 19.99</c:v>
                </c:pt>
                <c:pt idx="7">
                  <c:v>20.0 +</c:v>
                </c:pt>
              </c:strCache>
            </c:strRef>
          </c:cat>
          <c:val>
            <c:numRef>
              <c:f>'Q11 - Cost of Energy'!$C$11:$J$11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'Q11 - Cost of Energy'!$A$12</c:f>
              <c:strCache>
                <c:ptCount val="1"/>
                <c:pt idx="0">
                  <c:v>Solar - PV</c:v>
                </c:pt>
              </c:strCache>
            </c:strRef>
          </c:tx>
          <c:spPr>
            <a:pattFill prst="trellis">
              <a:fgClr>
                <a:srgbClr val="C0504D"/>
              </a:fgClr>
              <a:bgClr>
                <a:srgbClr val="FFFFFF"/>
              </a:bgClr>
            </a:pattFill>
          </c:spPr>
          <c:cat>
            <c:strRef>
              <c:f>'Q11 - Cost of Energy'!$C$10:$J$10</c:f>
              <c:strCache>
                <c:ptCount val="8"/>
                <c:pt idx="0">
                  <c:v>0.0 - 4.99</c:v>
                </c:pt>
                <c:pt idx="1">
                  <c:v>5.0 - 7.49</c:v>
                </c:pt>
                <c:pt idx="2">
                  <c:v>7.5 - 9.99</c:v>
                </c:pt>
                <c:pt idx="3">
                  <c:v>10.0 - 12.49</c:v>
                </c:pt>
                <c:pt idx="4">
                  <c:v>12.5 - 14.99</c:v>
                </c:pt>
                <c:pt idx="5">
                  <c:v>15.0 - 17.49</c:v>
                </c:pt>
                <c:pt idx="6">
                  <c:v>17.5 - 19.99</c:v>
                </c:pt>
                <c:pt idx="7">
                  <c:v>20.0 +</c:v>
                </c:pt>
              </c:strCache>
            </c:strRef>
          </c:cat>
          <c:val>
            <c:numRef>
              <c:f>'Q11 - Cost of Energy'!$C$12:$J$12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'Q11 - Cost of Energy'!$A$13</c:f>
              <c:strCache>
                <c:ptCount val="1"/>
                <c:pt idx="0">
                  <c:v>Solar - CSP</c:v>
                </c:pt>
              </c:strCache>
            </c:strRef>
          </c:tx>
          <c:spPr>
            <a:pattFill prst="pct90">
              <a:fgClr>
                <a:srgbClr val="9BBB59"/>
              </a:fgClr>
              <a:bgClr>
                <a:srgbClr val="FFFFFF"/>
              </a:bgClr>
            </a:pattFill>
          </c:spPr>
          <c:cat>
            <c:strRef>
              <c:f>'Q11 - Cost of Energy'!$C$10:$J$10</c:f>
              <c:strCache>
                <c:ptCount val="8"/>
                <c:pt idx="0">
                  <c:v>0.0 - 4.99</c:v>
                </c:pt>
                <c:pt idx="1">
                  <c:v>5.0 - 7.49</c:v>
                </c:pt>
                <c:pt idx="2">
                  <c:v>7.5 - 9.99</c:v>
                </c:pt>
                <c:pt idx="3">
                  <c:v>10.0 - 12.49</c:v>
                </c:pt>
                <c:pt idx="4">
                  <c:v>12.5 - 14.99</c:v>
                </c:pt>
                <c:pt idx="5">
                  <c:v>15.0 - 17.49</c:v>
                </c:pt>
                <c:pt idx="6">
                  <c:v>17.5 - 19.99</c:v>
                </c:pt>
                <c:pt idx="7">
                  <c:v>20.0 +</c:v>
                </c:pt>
              </c:strCache>
            </c:strRef>
          </c:cat>
          <c:val>
            <c:numRef>
              <c:f>'Q11 - Cost of Energy'!$C$13:$J$13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strRef>
              <c:f>'Q11 - Cost of Energy'!$A$14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dkDnDiag">
              <a:fgClr>
                <a:srgbClr val="8064A2"/>
              </a:fgClr>
              <a:bgClr>
                <a:srgbClr val="FFFFFF"/>
              </a:bgClr>
            </a:pattFill>
          </c:spPr>
          <c:cat>
            <c:strRef>
              <c:f>'Q11 - Cost of Energy'!$C$10:$J$10</c:f>
              <c:strCache>
                <c:ptCount val="8"/>
                <c:pt idx="0">
                  <c:v>0.0 - 4.99</c:v>
                </c:pt>
                <c:pt idx="1">
                  <c:v>5.0 - 7.49</c:v>
                </c:pt>
                <c:pt idx="2">
                  <c:v>7.5 - 9.99</c:v>
                </c:pt>
                <c:pt idx="3">
                  <c:v>10.0 - 12.49</c:v>
                </c:pt>
                <c:pt idx="4">
                  <c:v>12.5 - 14.99</c:v>
                </c:pt>
                <c:pt idx="5">
                  <c:v>15.0 - 17.49</c:v>
                </c:pt>
                <c:pt idx="6">
                  <c:v>17.5 - 19.99</c:v>
                </c:pt>
                <c:pt idx="7">
                  <c:v>20.0 +</c:v>
                </c:pt>
              </c:strCache>
            </c:strRef>
          </c:cat>
          <c:val>
            <c:numRef>
              <c:f>'Q11 - Cost of Energy'!$C$14:$J$14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</c:ser>
        <c:overlap val="100"/>
        <c:axId val="152803200"/>
        <c:axId val="152953984"/>
      </c:barChart>
      <c:catAx>
        <c:axId val="15280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Cents / kWh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152953984"/>
        <c:crosses val="autoZero"/>
        <c:auto val="1"/>
        <c:lblAlgn val="ctr"/>
        <c:lblOffset val="100"/>
      </c:catAx>
      <c:valAx>
        <c:axId val="152953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280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643560834638989"/>
          <c:y val="0.17071313852362938"/>
          <c:w val="0.16263480670324257"/>
          <c:h val="0.17624498789371679"/>
        </c:manualLayout>
      </c:layout>
      <c:spPr>
        <a:solidFill>
          <a:schemeClr val="bg2"/>
        </a:solidFill>
        <a:ln>
          <a:solidFill>
            <a:srgbClr val="80808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050" i="1"/>
              <a:t>#12. If markets for Renewable Energy Credits (RECs) were more liquid and transparent (i.e., similar to a stock market), would RE projects be able to better attract capital and close on financing?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 sz="1400" i="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i="0"/>
              <a:t>Figure 1: Poll Results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pattFill prst="dkUpDiag">
                <a:fgClr>
                  <a:srgbClr val="9933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191257125563078"/>
                  <c:y val="1.8769864292350974E-2"/>
                </c:manualLayout>
              </c:layout>
              <c:showVal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'Q12 - Poll Question'!$A$9:$A$13</c:f>
              <c:strCache>
                <c:ptCount val="5"/>
                <c:pt idx="0">
                  <c:v>Definitely</c:v>
                </c:pt>
                <c:pt idx="1">
                  <c:v>Probably</c:v>
                </c:pt>
                <c:pt idx="2">
                  <c:v>Maybe</c:v>
                </c:pt>
                <c:pt idx="3">
                  <c:v>Probably not</c:v>
                </c:pt>
                <c:pt idx="4">
                  <c:v>Definitely not</c:v>
                </c:pt>
              </c:strCache>
            </c:strRef>
          </c:cat>
          <c:val>
            <c:numRef>
              <c:f>'Q12 - Poll Question'!$C$9:$C$13</c:f>
              <c:numCache>
                <c:formatCode>0.0%</c:formatCode>
                <c:ptCount val="5"/>
                <c:pt idx="0">
                  <c:v>0.47100000000000003</c:v>
                </c:pt>
                <c:pt idx="1">
                  <c:v>0.34100000000000003</c:v>
                </c:pt>
                <c:pt idx="2">
                  <c:v>0.11800000000000001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1727380431738"/>
          <c:y val="0.42405791947354948"/>
          <c:w val="0.16207057451151818"/>
          <c:h val="0.33321445113478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 i="1"/>
              <a:t>#3. For</a:t>
            </a:r>
            <a:r>
              <a:rPr lang="en-US" sz="1400" i="1" baseline="0"/>
              <a:t> all projects which closed financing in the Q3, '09 provide the following project data...</a:t>
            </a:r>
          </a:p>
          <a:p>
            <a:pPr>
              <a:defRPr sz="1400"/>
            </a:pPr>
            <a:r>
              <a:rPr lang="en-US" sz="1600" i="0" baseline="0"/>
              <a:t>Figure 2: Nameplate Capacity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0.11237086791157565"/>
          <c:y val="0.13505470273142647"/>
          <c:w val="0.85429572955247279"/>
          <c:h val="0.71446046591672208"/>
        </c:manualLayout>
      </c:layout>
      <c:barChart>
        <c:barDir val="col"/>
        <c:grouping val="clustered"/>
        <c:ser>
          <c:idx val="0"/>
          <c:order val="0"/>
          <c:spPr>
            <a:pattFill prst="trellis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'Q3 - Project Info'!$C$16:$H$16</c:f>
              <c:strCache>
                <c:ptCount val="6"/>
                <c:pt idx="0">
                  <c:v>0.0 - 0.9</c:v>
                </c:pt>
                <c:pt idx="1">
                  <c:v>1.0 - 4.9</c:v>
                </c:pt>
                <c:pt idx="2">
                  <c:v>5.0 - 49.9</c:v>
                </c:pt>
                <c:pt idx="3">
                  <c:v>50.0 - 99.9</c:v>
                </c:pt>
                <c:pt idx="4">
                  <c:v>100.0 - 199.9</c:v>
                </c:pt>
                <c:pt idx="5">
                  <c:v>200.0+</c:v>
                </c:pt>
              </c:strCache>
            </c:strRef>
          </c:cat>
          <c:val>
            <c:numRef>
              <c:f>'Q3 - Project Info'!$C$17:$H$17</c:f>
              <c:numCache>
                <c:formatCode>General</c:formatCode>
                <c:ptCount val="6"/>
                <c:pt idx="0">
                  <c:v>64</c:v>
                </c:pt>
                <c:pt idx="1">
                  <c:v>30</c:v>
                </c:pt>
                <c:pt idx="2">
                  <c:v>29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axId val="77356416"/>
        <c:axId val="77367936"/>
      </c:barChart>
      <c:catAx>
        <c:axId val="7735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Project MW Range</a:t>
                </a:r>
              </a:p>
            </c:rich>
          </c:tx>
          <c:layout>
            <c:manualLayout>
              <c:xMode val="edge"/>
              <c:yMode val="edge"/>
              <c:x val="0.43895302433902333"/>
              <c:y val="0.9397266460437967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7367936"/>
        <c:crosses val="autoZero"/>
        <c:auto val="1"/>
        <c:lblAlgn val="ctr"/>
        <c:lblOffset val="100"/>
      </c:catAx>
      <c:valAx>
        <c:axId val="77367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# of Projects Reported</a:t>
                </a:r>
              </a:p>
            </c:rich>
          </c:tx>
          <c:layout>
            <c:manualLayout>
              <c:xMode val="edge"/>
              <c:yMode val="edge"/>
              <c:x val="9.274073746002396E-3"/>
              <c:y val="0.3418144853665497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7356416"/>
        <c:crosses val="autoZero"/>
        <c:crossBetween val="between"/>
      </c:valAx>
    </c:plotArea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#3. For all</a:t>
            </a:r>
            <a:r>
              <a:rPr lang="en-US" sz="1400" i="1" baseline="0"/>
              <a:t> projects which closed financing in the Q3, '09 provide the following project data...</a:t>
            </a:r>
          </a:p>
          <a:p>
            <a:pPr>
              <a:defRPr/>
            </a:pPr>
            <a:r>
              <a:rPr lang="en-US" sz="1600" i="0" baseline="0"/>
              <a:t>Figure 3: Nameplate Capacity in MWs (2)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0.11434095115771355"/>
          <c:y val="0.1537802321399947"/>
          <c:w val="0.58921520999765331"/>
          <c:h val="0.8117906319278226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000" b="1"/>
                </a:pPr>
                <a:endParaRPr lang="en-US"/>
              </a:p>
            </c:txPr>
            <c:showPercent val="1"/>
            <c:showLeaderLines val="1"/>
          </c:dLbls>
          <c:cat>
            <c:strRef>
              <c:f>'Q3 - Project Info'!$C$16:$H$16</c:f>
              <c:strCache>
                <c:ptCount val="6"/>
                <c:pt idx="0">
                  <c:v>0.0 - 0.9</c:v>
                </c:pt>
                <c:pt idx="1">
                  <c:v>1.0 - 4.9</c:v>
                </c:pt>
                <c:pt idx="2">
                  <c:v>5.0 - 49.9</c:v>
                </c:pt>
                <c:pt idx="3">
                  <c:v>50.0 - 99.9</c:v>
                </c:pt>
                <c:pt idx="4">
                  <c:v>100.0 - 199.9</c:v>
                </c:pt>
                <c:pt idx="5">
                  <c:v>200.0+</c:v>
                </c:pt>
              </c:strCache>
            </c:strRef>
          </c:cat>
          <c:val>
            <c:numRef>
              <c:f>'Q3 - Project Info'!$C$17:$H$17</c:f>
              <c:numCache>
                <c:formatCode>General</c:formatCode>
                <c:ptCount val="6"/>
                <c:pt idx="0">
                  <c:v>64</c:v>
                </c:pt>
                <c:pt idx="1">
                  <c:v>30</c:v>
                </c:pt>
                <c:pt idx="2">
                  <c:v>29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04362164067544"/>
          <c:y val="0.37536757035143675"/>
          <c:w val="0.1403648269842237"/>
          <c:h val="0.27751825715281475"/>
        </c:manualLayout>
      </c:layout>
      <c:spPr>
        <a:solidFill>
          <a:schemeClr val="bg2"/>
        </a:solidFill>
        <a:ln>
          <a:solidFill>
            <a:srgbClr val="000000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#3. For all projects which closed financing in</a:t>
            </a:r>
            <a:r>
              <a:rPr lang="en-US" sz="1400" i="1" baseline="0"/>
              <a:t> the Q3, '09 provide the following project data...</a:t>
            </a:r>
          </a:p>
          <a:p>
            <a:pPr>
              <a:defRPr/>
            </a:pPr>
            <a:r>
              <a:rPr lang="en-US" sz="1600" i="0" baseline="0"/>
              <a:t>Figure 4: Primary Region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9.4655919961173063E-2"/>
          <c:y val="0.13542034634284122"/>
          <c:w val="0.88923140341067464"/>
          <c:h val="0.79902965399881043"/>
        </c:manualLayout>
      </c:layout>
      <c:barChart>
        <c:barDir val="col"/>
        <c:grouping val="clustered"/>
        <c:ser>
          <c:idx val="0"/>
          <c:order val="0"/>
          <c:tx>
            <c:v>Reported Projects</c:v>
          </c:tx>
          <c:spPr>
            <a:pattFill prst="dkDnDiag">
              <a:fgClr>
                <a:srgbClr val="1F497D"/>
              </a:fgClr>
              <a:bgClr>
                <a:srgbClr val="FFFFFF"/>
              </a:bgClr>
            </a:pattFill>
          </c:spPr>
          <c:cat>
            <c:strRef>
              <c:f>'Q3 - Project Info'!$C$22:$L$22</c:f>
              <c:strCache>
                <c:ptCount val="10"/>
                <c:pt idx="0">
                  <c:v>New England</c:v>
                </c:pt>
                <c:pt idx="1">
                  <c:v>New York</c:v>
                </c:pt>
                <c:pt idx="2">
                  <c:v>Mid-Atlantic</c:v>
                </c:pt>
                <c:pt idx="3">
                  <c:v>Southeast</c:v>
                </c:pt>
                <c:pt idx="4">
                  <c:v>Mid-West</c:v>
                </c:pt>
                <c:pt idx="5">
                  <c:v>Texas</c:v>
                </c:pt>
                <c:pt idx="6">
                  <c:v>Southwest</c:v>
                </c:pt>
                <c:pt idx="7">
                  <c:v>California</c:v>
                </c:pt>
                <c:pt idx="8">
                  <c:v>Northwest</c:v>
                </c:pt>
                <c:pt idx="9">
                  <c:v>HI &amp; AK</c:v>
                </c:pt>
              </c:strCache>
            </c:strRef>
          </c:cat>
          <c:val>
            <c:numRef>
              <c:f>'Q3 - Project Info'!$C$23:$L$23</c:f>
              <c:numCache>
                <c:formatCode>General</c:formatCode>
                <c:ptCount val="10"/>
                <c:pt idx="0">
                  <c:v>11</c:v>
                </c:pt>
                <c:pt idx="1">
                  <c:v>7</c:v>
                </c:pt>
                <c:pt idx="2">
                  <c:v>15</c:v>
                </c:pt>
                <c:pt idx="3">
                  <c:v>13</c:v>
                </c:pt>
                <c:pt idx="4">
                  <c:v>20</c:v>
                </c:pt>
                <c:pt idx="5">
                  <c:v>5</c:v>
                </c:pt>
                <c:pt idx="6">
                  <c:v>24</c:v>
                </c:pt>
                <c:pt idx="7">
                  <c:v>27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</c:ser>
        <c:axId val="77785728"/>
        <c:axId val="77935360"/>
      </c:barChart>
      <c:catAx>
        <c:axId val="77785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935360"/>
        <c:crosses val="autoZero"/>
        <c:auto val="1"/>
        <c:lblAlgn val="ctr"/>
        <c:lblOffset val="100"/>
      </c:catAx>
      <c:valAx>
        <c:axId val="77935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# of</a:t>
                </a:r>
                <a:r>
                  <a:rPr lang="en-US" sz="1600" baseline="0"/>
                  <a:t> </a:t>
                </a:r>
                <a:r>
                  <a:rPr lang="en-US" sz="1600"/>
                  <a:t>Projects Reported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7785728"/>
        <c:crosses val="autoZero"/>
        <c:crossBetween val="between"/>
      </c:valAx>
    </c:plotArea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#3. For all</a:t>
            </a:r>
            <a:r>
              <a:rPr lang="en-US" sz="1400" i="1" baseline="0"/>
              <a:t> projects which closed financing in the Q3, '09 provide the following project data...</a:t>
            </a:r>
          </a:p>
          <a:p>
            <a:pPr>
              <a:defRPr/>
            </a:pPr>
            <a:r>
              <a:rPr lang="en-US" sz="1600" i="0" baseline="0"/>
              <a:t>Figure 5: Primary Purchaser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0.22235136199982652"/>
          <c:y val="0.16824532223276864"/>
          <c:w val="0.5711142267668351"/>
          <c:h val="0.78685202144028621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5518475254065887E-2"/>
                  <c:y val="2.911181019330488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653932923284741E-2"/>
                  <c:y val="3.7404975963024555E-3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'Q3 - Project Info'!$C$28:$G$28</c:f>
              <c:strCache>
                <c:ptCount val="5"/>
                <c:pt idx="0">
                  <c:v>End User</c:v>
                </c:pt>
                <c:pt idx="1">
                  <c:v>Utility</c:v>
                </c:pt>
                <c:pt idx="2">
                  <c:v>Utility + Merchant</c:v>
                </c:pt>
                <c:pt idx="3">
                  <c:v>Merchant</c:v>
                </c:pt>
                <c:pt idx="4">
                  <c:v>Turnkey</c:v>
                </c:pt>
              </c:strCache>
            </c:strRef>
          </c:cat>
          <c:val>
            <c:numRef>
              <c:f>'Q3 - Project Info'!$C$29:$G$29</c:f>
              <c:numCache>
                <c:formatCode>General</c:formatCode>
                <c:ptCount val="5"/>
                <c:pt idx="0">
                  <c:v>68</c:v>
                </c:pt>
                <c:pt idx="1">
                  <c:v>42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</c:numCache>
            </c:numRef>
          </c:val>
        </c:ser>
        <c:firstSliceAng val="360"/>
      </c:pieChart>
      <c:spPr>
        <a:noFill/>
        <a:ln w="25400">
          <a:noFill/>
        </a:ln>
      </c:spPr>
    </c:plotArea>
    <c:plotVisOnly val="1"/>
    <c:dispBlanksAs val="zero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i="1"/>
              <a:t>#3. For</a:t>
            </a:r>
            <a:r>
              <a:rPr lang="en-US" sz="1400" i="1" baseline="0"/>
              <a:t> all projects that closed financing in the Q3, '09 provide the following project data...</a:t>
            </a:r>
          </a:p>
          <a:p>
            <a:pPr>
              <a:defRPr/>
            </a:pPr>
            <a:r>
              <a:rPr lang="en-US" sz="1600" i="0" baseline="0"/>
              <a:t>Figure 6: Project Cost vs. Direct Investment</a:t>
            </a:r>
            <a:endParaRPr lang="en-US" sz="1600" i="0"/>
          </a:p>
        </c:rich>
      </c:tx>
    </c:title>
    <c:plotArea>
      <c:layout>
        <c:manualLayout>
          <c:layoutTarget val="inner"/>
          <c:xMode val="edge"/>
          <c:yMode val="edge"/>
          <c:x val="0.10679867297056429"/>
          <c:y val="0.11799816717365752"/>
          <c:w val="0.88235646915316257"/>
          <c:h val="0.66243784972317765"/>
        </c:manualLayout>
      </c:layout>
      <c:barChart>
        <c:barDir val="col"/>
        <c:grouping val="clustered"/>
        <c:ser>
          <c:idx val="0"/>
          <c:order val="0"/>
          <c:tx>
            <c:v>Total Project Cost</c:v>
          </c:tx>
          <c:spPr>
            <a:pattFill prst="dkDnDiag">
              <a:fgClr>
                <a:srgbClr val="4F81BD"/>
              </a:fgClr>
              <a:bgClr>
                <a:srgbClr val="FFFFFF"/>
              </a:bgClr>
            </a:pattFill>
          </c:spPr>
          <c:cat>
            <c:strRef>
              <c:f>'Q3 - Project Info'!$C$34:$K$34</c:f>
              <c:strCache>
                <c:ptCount val="9"/>
                <c:pt idx="0">
                  <c:v>$0 - $4.9</c:v>
                </c:pt>
                <c:pt idx="1">
                  <c:v>$5 - $9.9</c:v>
                </c:pt>
                <c:pt idx="2">
                  <c:v>$10 - $49.9</c:v>
                </c:pt>
                <c:pt idx="3">
                  <c:v>$50 - $99.9</c:v>
                </c:pt>
                <c:pt idx="4">
                  <c:v>$100 - $199.9</c:v>
                </c:pt>
                <c:pt idx="5">
                  <c:v>$200 - $299.9</c:v>
                </c:pt>
                <c:pt idx="6">
                  <c:v>$300 - $399.9</c:v>
                </c:pt>
                <c:pt idx="7">
                  <c:v>$400 - $499.9</c:v>
                </c:pt>
                <c:pt idx="8">
                  <c:v>$500+</c:v>
                </c:pt>
              </c:strCache>
            </c:strRef>
          </c:cat>
          <c:val>
            <c:numRef>
              <c:f>'Q3 - Project Info'!$C$35:$K$35</c:f>
              <c:numCache>
                <c:formatCode>General</c:formatCode>
                <c:ptCount val="9"/>
                <c:pt idx="0">
                  <c:v>68</c:v>
                </c:pt>
                <c:pt idx="1">
                  <c:v>18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v>Direct Investment</c:v>
          </c:tx>
          <c:val>
            <c:numRef>
              <c:f>'Q3 - Project Info'!$C$41:$K$41</c:f>
              <c:numCache>
                <c:formatCode>General</c:formatCode>
                <c:ptCount val="9"/>
                <c:pt idx="0">
                  <c:v>82</c:v>
                </c:pt>
                <c:pt idx="1">
                  <c:v>12</c:v>
                </c:pt>
                <c:pt idx="2">
                  <c:v>13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78811136"/>
        <c:axId val="78813440"/>
      </c:barChart>
      <c:catAx>
        <c:axId val="7881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Cost / Investment ($millions)</a:t>
                </a:r>
              </a:p>
            </c:rich>
          </c:tx>
          <c:layout>
            <c:manualLayout>
              <c:xMode val="edge"/>
              <c:yMode val="edge"/>
              <c:x val="0.42063186143974735"/>
              <c:y val="0.95352146896883894"/>
            </c:manualLayout>
          </c:layout>
        </c:title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78813440"/>
        <c:crosses val="autoZero"/>
        <c:auto val="1"/>
        <c:lblAlgn val="ctr"/>
        <c:lblOffset val="100"/>
      </c:catAx>
      <c:valAx>
        <c:axId val="78813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Participants Reporting</a:t>
                </a:r>
              </a:p>
            </c:rich>
          </c:tx>
          <c:layout>
            <c:manualLayout>
              <c:xMode val="edge"/>
              <c:yMode val="edge"/>
              <c:x val="1.4935886079570099E-2"/>
              <c:y val="0.34081734774741507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8811136"/>
        <c:crosses val="autoZero"/>
        <c:crossBetween val="between"/>
        <c:majorUnit val="15"/>
      </c:valAx>
    </c:plotArea>
    <c:legend>
      <c:legendPos val="r"/>
      <c:layout>
        <c:manualLayout>
          <c:xMode val="edge"/>
          <c:yMode val="edge"/>
          <c:x val="0.58977517452900763"/>
          <c:y val="0.27404821823822706"/>
          <c:w val="0.18111836508349582"/>
          <c:h val="0.16060287814438015"/>
        </c:manualLayout>
      </c:layout>
      <c:spPr>
        <a:solidFill>
          <a:schemeClr val="bg2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pattFill prst="wdDnDiag">
      <a:fgClr>
        <a:srgbClr val="FFFFFF"/>
      </a:fgClr>
      <a:bgClr>
        <a:srgbClr val="FFFFFF"/>
      </a:bgClr>
    </a:pattFill>
  </c:spPr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3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4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4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4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26133" y="-28575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892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-28575" y="31587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6133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31587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AC/REFTI/Q409/Q409_REFTI%20Summary%20and%20Graphics_01June10_Inter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ion 1 - Respondent Info"/>
      <sheetName val="Firm Composition"/>
      <sheetName val="Firm Composition (2)"/>
      <sheetName val="Question 2 - RI (cntd.)"/>
      <sheetName val="Participant Figures"/>
      <sheetName val="Question 3 - Project Info"/>
      <sheetName val="No."/>
      <sheetName val="Capacity"/>
      <sheetName val="Form of Closure"/>
      <sheetName val="Question4 - Project Info (cntd)"/>
      <sheetName val="Primary Region"/>
      <sheetName val="Primary Region (2)"/>
      <sheetName val="Primary Region (3)"/>
      <sheetName val="Primary Purchaser"/>
      <sheetName val="Primary Purchaser (2)"/>
      <sheetName val="Primary Purchaser (3)"/>
      <sheetName val="Total Investment"/>
      <sheetName val="Question 5 - Customer Host"/>
      <sheetName val="Number of Deals"/>
      <sheetName val="# of Deals &amp; Capacity"/>
      <sheetName val="Aggregate Capacity"/>
      <sheetName val="Aggregate Capacity (2)"/>
      <sheetName val="Financing Structure"/>
      <sheetName val="Financing Structure (2)"/>
      <sheetName val="Payback"/>
      <sheetName val="Payback (2)"/>
      <sheetName val="Discount Rate"/>
      <sheetName val="Question6 - Project Development"/>
      <sheetName val="Barriers"/>
      <sheetName val="Impact"/>
      <sheetName val="Question7 - Project Info (cntd)"/>
      <sheetName val="Financial Structure"/>
      <sheetName val=" Financial Structure (2)"/>
      <sheetName val="Depreciation"/>
      <sheetName val="Federal Incentive"/>
      <sheetName val="Fed Incentives Q3-4"/>
      <sheetName val="Question 8 - RECS"/>
      <sheetName val="Sales"/>
      <sheetName val="Type"/>
      <sheetName val="Contract Duration"/>
      <sheetName val="Question 9 - Incentive Programs"/>
      <sheetName val="Treasury Grants"/>
      <sheetName val="State Incentives"/>
      <sheetName val="RPS"/>
      <sheetName val="Question 10 - Typical PPA"/>
      <sheetName val="Duration"/>
      <sheetName val="Duration (2)"/>
      <sheetName val="Price Yr1"/>
      <sheetName val="Price Yr1 (2)"/>
      <sheetName val="Price Escalation"/>
      <sheetName val="Price Escalation (2)"/>
      <sheetName val="Buyout Option"/>
      <sheetName val="Buyout Option (2)"/>
      <sheetName val="PPA Duration Q3&amp;4"/>
      <sheetName val="Question 11 - Equity Capital"/>
      <sheetName val="Share of Total Equity"/>
      <sheetName val="Tax Equity to Total Equity"/>
      <sheetName val="Expected Return TE"/>
      <sheetName val="Expected Return DE"/>
      <sheetName val="TE Returns Q3&amp;4"/>
      <sheetName val="Question 12 - Construction Debt"/>
      <sheetName val="Source of Financing"/>
      <sheetName val="Debt to Total Capital"/>
      <sheetName val="Cost of Financing"/>
      <sheetName val="Question 13 - Term Debt"/>
      <sheetName val="Source"/>
      <sheetName val="% Debt to Capital"/>
      <sheetName val="Cost"/>
      <sheetName val="TD Duration"/>
      <sheetName val="Required. Coverage Ratio"/>
      <sheetName val="Question 14 - Cost of Energy"/>
      <sheetName val="Installed Cost"/>
      <sheetName val="Levelized Cost"/>
      <sheetName val="Levelized Cost (2)"/>
      <sheetName val="Question 15 - FITs"/>
      <sheetName val="Policy Support"/>
      <sheetName val="Policy Support (2)"/>
      <sheetName val="Question 16 - FITs (ctnd.)"/>
      <sheetName val="Helpfulness of Policies"/>
      <sheetName val="Question 17 - Feedback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A10" t="str">
            <v>Residential</v>
          </cell>
        </row>
        <row r="11">
          <cell r="A11" t="str">
            <v>Commercial &amp; Industrial</v>
          </cell>
        </row>
        <row r="12">
          <cell r="A12" t="str">
            <v>Federal Government</v>
          </cell>
        </row>
        <row r="13">
          <cell r="A13" t="str">
            <v>State &amp; Local Govt.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/>
      <sheetData sheetId="78" refreshError="1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/>
  </sheetPr>
  <dimension ref="A1:E18"/>
  <sheetViews>
    <sheetView tabSelected="1" workbookViewId="0">
      <selection sqref="A1:D1"/>
    </sheetView>
  </sheetViews>
  <sheetFormatPr defaultRowHeight="12.75"/>
  <cols>
    <col min="1" max="1" width="10.7109375" style="8" customWidth="1"/>
    <col min="2" max="2" width="35.7109375" style="8" customWidth="1"/>
    <col min="3" max="3" width="19.5703125" style="8" customWidth="1"/>
    <col min="4" max="4" width="19.140625" style="8" customWidth="1"/>
    <col min="5" max="16384" width="9.140625" style="8"/>
  </cols>
  <sheetData>
    <row r="1" spans="1:5" ht="35.1" customHeight="1" thickBot="1">
      <c r="A1" s="115" t="s">
        <v>213</v>
      </c>
      <c r="B1" s="116" t="s">
        <v>0</v>
      </c>
      <c r="C1" s="116" t="s">
        <v>0</v>
      </c>
      <c r="D1" s="117" t="s">
        <v>0</v>
      </c>
    </row>
    <row r="2" spans="1:5" ht="15.75" thickBot="1">
      <c r="A2" s="9"/>
      <c r="B2" s="10"/>
      <c r="C2" s="10"/>
      <c r="D2" s="10"/>
    </row>
    <row r="3" spans="1:5" ht="22.5">
      <c r="A3" s="1"/>
      <c r="B3" s="85"/>
      <c r="C3" s="2"/>
      <c r="D3" s="3" t="s">
        <v>209</v>
      </c>
      <c r="E3" s="64" t="s">
        <v>210</v>
      </c>
    </row>
    <row r="4" spans="1:5" ht="22.5">
      <c r="A4" s="4"/>
      <c r="B4" s="5"/>
      <c r="C4" s="6"/>
      <c r="D4" s="3" t="s">
        <v>209</v>
      </c>
      <c r="E4" s="65" t="s">
        <v>211</v>
      </c>
    </row>
    <row r="5" spans="1:5" ht="23.25" thickBot="1">
      <c r="A5" s="4"/>
      <c r="B5" s="4"/>
      <c r="C5" s="7"/>
      <c r="D5" s="3" t="s">
        <v>209</v>
      </c>
      <c r="E5" s="66" t="s">
        <v>212</v>
      </c>
    </row>
    <row r="6" spans="1:5" ht="15.75" thickBot="1">
      <c r="A6" s="9"/>
      <c r="B6" s="10"/>
      <c r="C6" s="10"/>
      <c r="D6" s="10"/>
    </row>
    <row r="7" spans="1:5" ht="20.25" customHeight="1" thickBot="1">
      <c r="A7" s="110" t="s">
        <v>1</v>
      </c>
      <c r="B7" s="111" t="s">
        <v>1</v>
      </c>
      <c r="C7" s="111" t="s">
        <v>1</v>
      </c>
      <c r="D7" s="112" t="s">
        <v>1</v>
      </c>
    </row>
    <row r="8" spans="1:5" ht="30" customHeight="1">
      <c r="A8" s="120" t="s">
        <v>2</v>
      </c>
      <c r="B8" s="121" t="s">
        <v>2</v>
      </c>
      <c r="C8" s="15" t="s">
        <v>3</v>
      </c>
      <c r="D8" s="16" t="s">
        <v>4</v>
      </c>
    </row>
    <row r="9" spans="1:5">
      <c r="A9" s="106" t="s">
        <v>5</v>
      </c>
      <c r="B9" s="107"/>
      <c r="C9" s="11">
        <v>1.1000000000000001E-2</v>
      </c>
      <c r="D9" s="13">
        <v>4</v>
      </c>
    </row>
    <row r="10" spans="1:5">
      <c r="A10" s="106" t="s">
        <v>6</v>
      </c>
      <c r="B10" s="107"/>
      <c r="C10" s="11">
        <v>1.3999999999999999E-2</v>
      </c>
      <c r="D10" s="13">
        <v>5</v>
      </c>
    </row>
    <row r="11" spans="1:5">
      <c r="A11" s="106" t="s">
        <v>7</v>
      </c>
      <c r="B11" s="107"/>
      <c r="C11" s="11">
        <v>9.0000000000000011E-3</v>
      </c>
      <c r="D11" s="13">
        <v>3</v>
      </c>
    </row>
    <row r="12" spans="1:5">
      <c r="A12" s="106" t="s">
        <v>8</v>
      </c>
      <c r="B12" s="107"/>
      <c r="C12" s="11">
        <v>0.38799999999999996</v>
      </c>
      <c r="D12" s="13">
        <v>135</v>
      </c>
    </row>
    <row r="13" spans="1:5">
      <c r="A13" s="106" t="s">
        <v>9</v>
      </c>
      <c r="B13" s="107"/>
      <c r="C13" s="11">
        <v>4.9000000000000002E-2</v>
      </c>
      <c r="D13" s="13">
        <v>17</v>
      </c>
    </row>
    <row r="14" spans="1:5">
      <c r="A14" s="106" t="s">
        <v>10</v>
      </c>
      <c r="B14" s="107"/>
      <c r="C14" s="11">
        <v>0.247</v>
      </c>
      <c r="D14" s="13">
        <v>86</v>
      </c>
    </row>
    <row r="15" spans="1:5">
      <c r="A15" s="108" t="s">
        <v>195</v>
      </c>
      <c r="B15" s="109"/>
      <c r="C15" s="11">
        <v>3.4000000000000002E-2</v>
      </c>
      <c r="D15" s="13">
        <v>12</v>
      </c>
    </row>
    <row r="16" spans="1:5" ht="13.5" thickBot="1">
      <c r="A16" s="118" t="s">
        <v>11</v>
      </c>
      <c r="B16" s="119"/>
      <c r="C16" s="79">
        <v>0.247</v>
      </c>
      <c r="D16" s="80">
        <v>86</v>
      </c>
    </row>
    <row r="17" spans="1:4" ht="13.5" thickTop="1">
      <c r="A17" s="113" t="s">
        <v>12</v>
      </c>
      <c r="B17" s="114" t="s">
        <v>12</v>
      </c>
      <c r="C17" s="114">
        <v>348</v>
      </c>
      <c r="D17" s="78">
        <v>348</v>
      </c>
    </row>
    <row r="18" spans="1:4" ht="13.5" thickBot="1">
      <c r="A18" s="104" t="s">
        <v>13</v>
      </c>
      <c r="B18" s="105" t="s">
        <v>13</v>
      </c>
      <c r="C18" s="105">
        <v>4</v>
      </c>
      <c r="D18" s="14">
        <v>4</v>
      </c>
    </row>
  </sheetData>
  <mergeCells count="13">
    <mergeCell ref="A1:D1"/>
    <mergeCell ref="A11:B11"/>
    <mergeCell ref="A16:B16"/>
    <mergeCell ref="A8:B8"/>
    <mergeCell ref="A13:B13"/>
    <mergeCell ref="A18:C18"/>
    <mergeCell ref="A10:B10"/>
    <mergeCell ref="A15:B15"/>
    <mergeCell ref="A7:D7"/>
    <mergeCell ref="A12:B12"/>
    <mergeCell ref="A17:C17"/>
    <mergeCell ref="A9:B9"/>
    <mergeCell ref="A14:B14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0"/>
  </sheetPr>
  <dimension ref="A1:I31"/>
  <sheetViews>
    <sheetView workbookViewId="0">
      <pane ySplit="7" topLeftCell="A8" activePane="bottomLeft" state="frozen"/>
      <selection pane="bottomLeft" sqref="A1:I1"/>
    </sheetView>
  </sheetViews>
  <sheetFormatPr defaultRowHeight="12.75"/>
  <cols>
    <col min="1" max="1" width="10.7109375" style="8" customWidth="1"/>
    <col min="2" max="2" width="35.7109375" style="8" customWidth="1"/>
    <col min="3" max="4" width="13.140625" style="8" bestFit="1" customWidth="1"/>
    <col min="5" max="9" width="13.7109375" style="8" customWidth="1"/>
    <col min="10" max="16384" width="9.140625" style="8"/>
  </cols>
  <sheetData>
    <row r="1" spans="1:9" ht="35.1" customHeight="1" thickBot="1">
      <c r="A1" s="115" t="s">
        <v>228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6" t="s">
        <v>0</v>
      </c>
      <c r="I1" s="136"/>
    </row>
    <row r="2" spans="1:9" ht="15.75" thickBot="1">
      <c r="A2" s="10"/>
      <c r="B2" s="10"/>
      <c r="C2" s="10"/>
      <c r="D2" s="10"/>
      <c r="E2" s="10"/>
      <c r="F2" s="10"/>
      <c r="G2" s="10"/>
      <c r="H2" s="10"/>
    </row>
    <row r="3" spans="1:9" ht="22.5">
      <c r="A3" s="1"/>
      <c r="B3" s="85"/>
      <c r="C3" s="2"/>
      <c r="D3" s="3" t="s">
        <v>209</v>
      </c>
      <c r="E3" s="64" t="s">
        <v>210</v>
      </c>
      <c r="F3" s="10"/>
      <c r="G3" s="10"/>
      <c r="H3" s="10"/>
    </row>
    <row r="4" spans="1:9" ht="22.5">
      <c r="A4" s="4"/>
      <c r="B4" s="5"/>
      <c r="C4" s="6"/>
      <c r="D4" s="3" t="s">
        <v>209</v>
      </c>
      <c r="E4" s="65" t="s">
        <v>211</v>
      </c>
      <c r="F4" s="10"/>
      <c r="G4" s="10"/>
      <c r="H4" s="10"/>
    </row>
    <row r="5" spans="1:9" ht="23.25" thickBot="1">
      <c r="A5" s="4"/>
      <c r="B5" s="4"/>
      <c r="C5" s="7"/>
      <c r="D5" s="3" t="s">
        <v>209</v>
      </c>
      <c r="E5" s="66" t="s">
        <v>212</v>
      </c>
      <c r="F5" s="10"/>
      <c r="G5" s="10"/>
      <c r="H5" s="10"/>
    </row>
    <row r="6" spans="1:9" ht="15.75" thickBot="1">
      <c r="A6" s="10"/>
      <c r="B6" s="10"/>
      <c r="C6" s="10"/>
      <c r="D6" s="10"/>
      <c r="E6" s="10"/>
      <c r="F6" s="10"/>
      <c r="G6" s="10"/>
      <c r="H6" s="10"/>
    </row>
    <row r="7" spans="1:9" ht="21" customHeight="1" thickBot="1">
      <c r="A7" s="110" t="s">
        <v>164</v>
      </c>
      <c r="B7" s="140"/>
      <c r="C7" s="140"/>
      <c r="D7" s="140"/>
      <c r="E7" s="140"/>
      <c r="F7" s="140"/>
      <c r="G7" s="140"/>
      <c r="H7" s="141"/>
      <c r="I7" s="17"/>
    </row>
    <row r="8" spans="1:9" s="29" customFormat="1" ht="13.5" thickBot="1">
      <c r="A8" s="20"/>
      <c r="B8" s="20"/>
      <c r="C8" s="20"/>
      <c r="D8" s="20"/>
      <c r="E8" s="20"/>
      <c r="F8" s="20"/>
      <c r="G8" s="20"/>
      <c r="H8" s="20"/>
      <c r="I8" s="59"/>
    </row>
    <row r="9" spans="1:9" ht="13.5" thickBot="1">
      <c r="A9" s="130" t="s">
        <v>165</v>
      </c>
      <c r="B9" s="131" t="s">
        <v>165</v>
      </c>
      <c r="C9" s="131" t="s">
        <v>165</v>
      </c>
      <c r="D9" s="131" t="s">
        <v>165</v>
      </c>
      <c r="E9" s="131" t="s">
        <v>165</v>
      </c>
      <c r="F9" s="131" t="s">
        <v>165</v>
      </c>
      <c r="G9" s="131" t="s">
        <v>165</v>
      </c>
      <c r="H9" s="132" t="s">
        <v>165</v>
      </c>
    </row>
    <row r="10" spans="1:9" ht="30" customHeight="1">
      <c r="A10" s="142" t="s">
        <v>2</v>
      </c>
      <c r="B10" s="143" t="s">
        <v>2</v>
      </c>
      <c r="C10" s="25" t="s">
        <v>127</v>
      </c>
      <c r="D10" s="25" t="s">
        <v>128</v>
      </c>
      <c r="E10" s="25" t="s">
        <v>129</v>
      </c>
      <c r="F10" s="25" t="s">
        <v>130</v>
      </c>
      <c r="G10" s="25" t="s">
        <v>131</v>
      </c>
      <c r="H10" s="26" t="s">
        <v>4</v>
      </c>
    </row>
    <row r="11" spans="1:9" ht="13.5" thickBot="1">
      <c r="A11" s="187" t="s">
        <v>121</v>
      </c>
      <c r="B11" s="188" t="s">
        <v>121</v>
      </c>
      <c r="C11" s="102">
        <v>1</v>
      </c>
      <c r="D11" s="102">
        <v>2</v>
      </c>
      <c r="E11" s="102">
        <v>6</v>
      </c>
      <c r="F11" s="102">
        <v>3</v>
      </c>
      <c r="G11" s="102">
        <v>3</v>
      </c>
      <c r="H11" s="103">
        <f>SUM(C11:G11)</f>
        <v>15</v>
      </c>
    </row>
    <row r="13" spans="1:9" ht="13.5" thickBot="1"/>
    <row r="14" spans="1:9" ht="13.5" thickBot="1">
      <c r="A14" s="130" t="s">
        <v>166</v>
      </c>
      <c r="B14" s="131" t="s">
        <v>166</v>
      </c>
      <c r="C14" s="131" t="s">
        <v>166</v>
      </c>
      <c r="D14" s="131" t="s">
        <v>166</v>
      </c>
      <c r="E14" s="131" t="s">
        <v>166</v>
      </c>
      <c r="F14" s="131" t="s">
        <v>166</v>
      </c>
      <c r="G14" s="131" t="s">
        <v>166</v>
      </c>
      <c r="H14" s="132" t="s">
        <v>166</v>
      </c>
    </row>
    <row r="15" spans="1:9" ht="30" customHeight="1">
      <c r="A15" s="144" t="s">
        <v>2</v>
      </c>
      <c r="B15" s="145" t="s">
        <v>2</v>
      </c>
      <c r="C15" s="15" t="s">
        <v>127</v>
      </c>
      <c r="D15" s="15" t="s">
        <v>128</v>
      </c>
      <c r="E15" s="15" t="s">
        <v>129</v>
      </c>
      <c r="F15" s="15" t="s">
        <v>130</v>
      </c>
      <c r="G15" s="15" t="s">
        <v>131</v>
      </c>
      <c r="H15" s="16" t="s">
        <v>4</v>
      </c>
    </row>
    <row r="16" spans="1:9" ht="13.5" thickBot="1">
      <c r="A16" s="187" t="s">
        <v>121</v>
      </c>
      <c r="B16" s="188" t="s">
        <v>121</v>
      </c>
      <c r="C16" s="102">
        <v>6</v>
      </c>
      <c r="D16" s="102">
        <v>0</v>
      </c>
      <c r="E16" s="102">
        <v>1</v>
      </c>
      <c r="F16" s="102">
        <v>0</v>
      </c>
      <c r="G16" s="102">
        <v>0</v>
      </c>
      <c r="H16" s="103">
        <f>SUM(C16:G16)</f>
        <v>7</v>
      </c>
    </row>
    <row r="18" spans="1:9" ht="13.5" thickBot="1"/>
    <row r="19" spans="1:9" ht="13.5" thickBot="1">
      <c r="A19" s="130" t="s">
        <v>167</v>
      </c>
      <c r="B19" s="131" t="s">
        <v>167</v>
      </c>
      <c r="C19" s="131" t="s">
        <v>167</v>
      </c>
      <c r="D19" s="131" t="s">
        <v>167</v>
      </c>
      <c r="E19" s="131" t="s">
        <v>167</v>
      </c>
      <c r="F19" s="131" t="s">
        <v>167</v>
      </c>
      <c r="G19" s="131" t="s">
        <v>167</v>
      </c>
      <c r="H19" s="131" t="s">
        <v>167</v>
      </c>
      <c r="I19" s="132" t="s">
        <v>167</v>
      </c>
    </row>
    <row r="20" spans="1:9" ht="30" customHeight="1">
      <c r="A20" s="142" t="s">
        <v>2</v>
      </c>
      <c r="B20" s="143" t="s">
        <v>2</v>
      </c>
      <c r="C20" s="25" t="s">
        <v>145</v>
      </c>
      <c r="D20" s="25" t="s">
        <v>146</v>
      </c>
      <c r="E20" s="25" t="s">
        <v>147</v>
      </c>
      <c r="F20" s="25" t="s">
        <v>148</v>
      </c>
      <c r="G20" s="25" t="s">
        <v>149</v>
      </c>
      <c r="H20" s="25" t="s">
        <v>150</v>
      </c>
      <c r="I20" s="26" t="s">
        <v>4</v>
      </c>
    </row>
    <row r="21" spans="1:9" ht="13.5" thickBot="1">
      <c r="A21" s="187" t="s">
        <v>121</v>
      </c>
      <c r="B21" s="188" t="s">
        <v>121</v>
      </c>
      <c r="C21" s="102">
        <v>0</v>
      </c>
      <c r="D21" s="102">
        <v>1</v>
      </c>
      <c r="E21" s="102">
        <v>4</v>
      </c>
      <c r="F21" s="102">
        <v>3</v>
      </c>
      <c r="G21" s="102">
        <v>2</v>
      </c>
      <c r="H21" s="102">
        <v>1</v>
      </c>
      <c r="I21" s="103">
        <f>SUM(C21:H21)</f>
        <v>11</v>
      </c>
    </row>
    <row r="23" spans="1:9" ht="13.5" thickBot="1"/>
    <row r="24" spans="1:9" ht="13.5" thickBot="1">
      <c r="A24" s="130" t="s">
        <v>168</v>
      </c>
      <c r="B24" s="131" t="s">
        <v>168</v>
      </c>
      <c r="C24" s="131" t="s">
        <v>168</v>
      </c>
      <c r="D24" s="131" t="s">
        <v>168</v>
      </c>
      <c r="E24" s="131" t="s">
        <v>168</v>
      </c>
      <c r="F24" s="131" t="s">
        <v>168</v>
      </c>
      <c r="G24" s="131" t="s">
        <v>168</v>
      </c>
      <c r="H24" s="131" t="s">
        <v>168</v>
      </c>
      <c r="I24" s="132" t="s">
        <v>168</v>
      </c>
    </row>
    <row r="25" spans="1:9" ht="30" customHeight="1">
      <c r="A25" s="144" t="s">
        <v>2</v>
      </c>
      <c r="B25" s="145" t="s">
        <v>2</v>
      </c>
      <c r="C25" s="15" t="s">
        <v>115</v>
      </c>
      <c r="D25" s="15" t="s">
        <v>116</v>
      </c>
      <c r="E25" s="15" t="s">
        <v>117</v>
      </c>
      <c r="F25" s="15" t="s">
        <v>118</v>
      </c>
      <c r="G25" s="15" t="s">
        <v>119</v>
      </c>
      <c r="H25" s="15" t="s">
        <v>120</v>
      </c>
      <c r="I25" s="16" t="s">
        <v>4</v>
      </c>
    </row>
    <row r="26" spans="1:9" ht="13.5" thickBot="1">
      <c r="A26" s="187" t="s">
        <v>121</v>
      </c>
      <c r="B26" s="188" t="s">
        <v>121</v>
      </c>
      <c r="C26" s="102">
        <v>0</v>
      </c>
      <c r="D26" s="102">
        <v>6</v>
      </c>
      <c r="E26" s="102">
        <v>1</v>
      </c>
      <c r="F26" s="102">
        <v>3</v>
      </c>
      <c r="G26" s="102">
        <v>2</v>
      </c>
      <c r="H26" s="102">
        <v>0</v>
      </c>
      <c r="I26" s="103">
        <f>SUM(C26:H26)</f>
        <v>12</v>
      </c>
    </row>
    <row r="28" spans="1:9" ht="13.5" thickBot="1"/>
    <row r="29" spans="1:9" ht="13.5" thickBot="1">
      <c r="A29" s="130" t="s">
        <v>169</v>
      </c>
      <c r="B29" s="131" t="s">
        <v>169</v>
      </c>
      <c r="C29" s="131" t="s">
        <v>169</v>
      </c>
      <c r="D29" s="131" t="s">
        <v>169</v>
      </c>
      <c r="E29" s="131" t="s">
        <v>169</v>
      </c>
      <c r="F29" s="131" t="s">
        <v>169</v>
      </c>
      <c r="G29" s="131" t="s">
        <v>169</v>
      </c>
      <c r="H29" s="131" t="s">
        <v>169</v>
      </c>
      <c r="I29" s="132" t="s">
        <v>169</v>
      </c>
    </row>
    <row r="30" spans="1:9" ht="30" customHeight="1">
      <c r="A30" s="142" t="s">
        <v>2</v>
      </c>
      <c r="B30" s="143" t="s">
        <v>2</v>
      </c>
      <c r="C30" s="25" t="s">
        <v>170</v>
      </c>
      <c r="D30" s="25" t="s">
        <v>171</v>
      </c>
      <c r="E30" s="25" t="s">
        <v>172</v>
      </c>
      <c r="F30" s="25" t="s">
        <v>173</v>
      </c>
      <c r="G30" s="25" t="s">
        <v>174</v>
      </c>
      <c r="H30" s="25" t="s">
        <v>175</v>
      </c>
      <c r="I30" s="26" t="s">
        <v>4</v>
      </c>
    </row>
    <row r="31" spans="1:9" ht="13.5" thickBot="1">
      <c r="A31" s="187" t="s">
        <v>121</v>
      </c>
      <c r="B31" s="188" t="s">
        <v>121</v>
      </c>
      <c r="C31" s="102">
        <v>2</v>
      </c>
      <c r="D31" s="102">
        <v>4</v>
      </c>
      <c r="E31" s="102">
        <v>3</v>
      </c>
      <c r="F31" s="102">
        <v>1</v>
      </c>
      <c r="G31" s="102">
        <v>0</v>
      </c>
      <c r="H31" s="102">
        <v>1</v>
      </c>
      <c r="I31" s="103">
        <f>SUM(C31:H31)</f>
        <v>11</v>
      </c>
    </row>
  </sheetData>
  <mergeCells count="17">
    <mergeCell ref="A21:B21"/>
    <mergeCell ref="A1:I1"/>
    <mergeCell ref="A9:H9"/>
    <mergeCell ref="A10:B10"/>
    <mergeCell ref="A11:B11"/>
    <mergeCell ref="A14:H14"/>
    <mergeCell ref="A15:B15"/>
    <mergeCell ref="A7:H7"/>
    <mergeCell ref="A16:B16"/>
    <mergeCell ref="A20:B20"/>
    <mergeCell ref="A19:I19"/>
    <mergeCell ref="A26:B26"/>
    <mergeCell ref="A24:I24"/>
    <mergeCell ref="A31:B31"/>
    <mergeCell ref="A30:B30"/>
    <mergeCell ref="A29:I29"/>
    <mergeCell ref="A25:B25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0"/>
  </sheetPr>
  <dimension ref="A1:K16"/>
  <sheetViews>
    <sheetView workbookViewId="0">
      <pane ySplit="7" topLeftCell="A8" activePane="bottomLeft" state="frozen"/>
      <selection pane="bottomLeft" sqref="A1:K1"/>
    </sheetView>
  </sheetViews>
  <sheetFormatPr defaultRowHeight="12.75"/>
  <cols>
    <col min="1" max="1" width="16.85546875" style="8" bestFit="1" customWidth="1"/>
    <col min="2" max="2" width="35.7109375" style="8" customWidth="1"/>
    <col min="3" max="5" width="9.85546875" style="8" bestFit="1" customWidth="1"/>
    <col min="6" max="6" width="12.140625" style="8" bestFit="1" customWidth="1"/>
    <col min="7" max="7" width="13.7109375" style="8" customWidth="1"/>
    <col min="8" max="9" width="12.140625" style="8" bestFit="1" customWidth="1"/>
    <col min="10" max="10" width="7.140625" style="8" bestFit="1" customWidth="1"/>
    <col min="11" max="11" width="12" style="8" bestFit="1" customWidth="1"/>
    <col min="12" max="16384" width="9.140625" style="8"/>
  </cols>
  <sheetData>
    <row r="1" spans="1:11" ht="35.1" customHeight="1" thickBot="1">
      <c r="A1" s="193" t="s">
        <v>217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6" t="s">
        <v>0</v>
      </c>
      <c r="I1" s="116" t="s">
        <v>0</v>
      </c>
      <c r="J1" s="116" t="s">
        <v>0</v>
      </c>
      <c r="K1" s="117" t="s">
        <v>0</v>
      </c>
    </row>
    <row r="2" spans="1:11" ht="15.7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2.5">
      <c r="A3" s="1"/>
      <c r="B3" s="85"/>
      <c r="C3" s="2"/>
      <c r="D3" s="3" t="s">
        <v>209</v>
      </c>
      <c r="E3" s="64" t="s">
        <v>210</v>
      </c>
      <c r="F3" s="35"/>
      <c r="G3" s="35"/>
      <c r="H3" s="35"/>
      <c r="I3" s="35"/>
      <c r="J3" s="35"/>
      <c r="K3" s="35"/>
    </row>
    <row r="4" spans="1:11" ht="22.5">
      <c r="A4" s="4"/>
      <c r="B4" s="5"/>
      <c r="C4" s="6"/>
      <c r="D4" s="3" t="s">
        <v>209</v>
      </c>
      <c r="E4" s="65" t="s">
        <v>211</v>
      </c>
      <c r="F4" s="35"/>
      <c r="G4" s="35"/>
      <c r="H4" s="35"/>
      <c r="I4" s="35"/>
      <c r="J4" s="35"/>
      <c r="K4" s="35"/>
    </row>
    <row r="5" spans="1:11" ht="23.25" thickBot="1">
      <c r="A5" s="4"/>
      <c r="B5" s="4"/>
      <c r="C5" s="7"/>
      <c r="D5" s="3" t="s">
        <v>209</v>
      </c>
      <c r="E5" s="66" t="s">
        <v>212</v>
      </c>
      <c r="F5" s="35"/>
      <c r="G5" s="35"/>
      <c r="H5" s="35"/>
      <c r="I5" s="35"/>
      <c r="J5" s="35"/>
      <c r="K5" s="35"/>
    </row>
    <row r="6" spans="1:11" ht="15.75" thickBo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7.25" customHeight="1" thickBot="1">
      <c r="A7" s="110" t="s">
        <v>176</v>
      </c>
      <c r="B7" s="111" t="s">
        <v>176</v>
      </c>
      <c r="C7" s="111" t="s">
        <v>176</v>
      </c>
      <c r="D7" s="111" t="s">
        <v>176</v>
      </c>
      <c r="E7" s="111" t="s">
        <v>176</v>
      </c>
      <c r="F7" s="111" t="s">
        <v>176</v>
      </c>
      <c r="G7" s="111" t="s">
        <v>176</v>
      </c>
      <c r="H7" s="111" t="s">
        <v>176</v>
      </c>
      <c r="I7" s="111" t="s">
        <v>176</v>
      </c>
      <c r="J7" s="111" t="s">
        <v>176</v>
      </c>
      <c r="K7" s="112" t="s">
        <v>176</v>
      </c>
    </row>
    <row r="8" spans="1:11" s="29" customFormat="1" ht="13.5" thickBot="1">
      <c r="A8" s="20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3.5" thickBot="1">
      <c r="A9" s="182" t="s">
        <v>236</v>
      </c>
      <c r="B9" s="183" t="s">
        <v>177</v>
      </c>
      <c r="C9" s="183" t="s">
        <v>177</v>
      </c>
      <c r="D9" s="183" t="s">
        <v>177</v>
      </c>
      <c r="E9" s="183" t="s">
        <v>177</v>
      </c>
      <c r="F9" s="183" t="s">
        <v>177</v>
      </c>
      <c r="G9" s="183" t="s">
        <v>177</v>
      </c>
      <c r="H9" s="183" t="s">
        <v>177</v>
      </c>
      <c r="I9" s="183" t="s">
        <v>177</v>
      </c>
      <c r="J9" s="183" t="s">
        <v>177</v>
      </c>
      <c r="K9" s="184" t="s">
        <v>177</v>
      </c>
    </row>
    <row r="10" spans="1:11" ht="25.5">
      <c r="A10" s="178" t="s">
        <v>2</v>
      </c>
      <c r="B10" s="179" t="s">
        <v>2</v>
      </c>
      <c r="C10" s="69" t="s">
        <v>178</v>
      </c>
      <c r="D10" s="69" t="s">
        <v>179</v>
      </c>
      <c r="E10" s="69" t="s">
        <v>180</v>
      </c>
      <c r="F10" s="69" t="s">
        <v>181</v>
      </c>
      <c r="G10" s="69" t="s">
        <v>182</v>
      </c>
      <c r="H10" s="69" t="s">
        <v>183</v>
      </c>
      <c r="I10" s="69" t="s">
        <v>184</v>
      </c>
      <c r="J10" s="69" t="s">
        <v>185</v>
      </c>
      <c r="K10" s="70" t="s">
        <v>4</v>
      </c>
    </row>
    <row r="11" spans="1:11">
      <c r="A11" s="170" t="s">
        <v>18</v>
      </c>
      <c r="B11" s="190" t="s">
        <v>18</v>
      </c>
      <c r="C11" s="94">
        <v>0</v>
      </c>
      <c r="D11" s="94">
        <v>0</v>
      </c>
      <c r="E11" s="94">
        <v>1</v>
      </c>
      <c r="F11" s="94">
        <v>2</v>
      </c>
      <c r="G11" s="94">
        <v>1</v>
      </c>
      <c r="H11" s="94">
        <v>0</v>
      </c>
      <c r="I11" s="94">
        <v>0</v>
      </c>
      <c r="J11" s="94">
        <v>1</v>
      </c>
      <c r="K11" s="81">
        <f>SUM(C11:J11)</f>
        <v>5</v>
      </c>
    </row>
    <row r="12" spans="1:11">
      <c r="A12" s="170" t="s">
        <v>19</v>
      </c>
      <c r="B12" s="190" t="s">
        <v>19</v>
      </c>
      <c r="C12" s="94">
        <v>3</v>
      </c>
      <c r="D12" s="94">
        <v>0</v>
      </c>
      <c r="E12" s="94">
        <v>3</v>
      </c>
      <c r="F12" s="94">
        <v>7</v>
      </c>
      <c r="G12" s="94">
        <v>2</v>
      </c>
      <c r="H12" s="94">
        <v>6</v>
      </c>
      <c r="I12" s="94">
        <v>5</v>
      </c>
      <c r="J12" s="94">
        <v>6</v>
      </c>
      <c r="K12" s="81">
        <f t="shared" ref="K12:K15" si="0">SUM(C12:J12)</f>
        <v>32</v>
      </c>
    </row>
    <row r="13" spans="1:11">
      <c r="A13" s="170" t="s">
        <v>20</v>
      </c>
      <c r="B13" s="190" t="s">
        <v>20</v>
      </c>
      <c r="C13" s="94">
        <v>1</v>
      </c>
      <c r="D13" s="94">
        <v>4</v>
      </c>
      <c r="E13" s="94">
        <v>0</v>
      </c>
      <c r="F13" s="94">
        <v>2</v>
      </c>
      <c r="G13" s="94">
        <v>4</v>
      </c>
      <c r="H13" s="94">
        <v>1</v>
      </c>
      <c r="I13" s="94">
        <v>0</v>
      </c>
      <c r="J13" s="94">
        <v>2</v>
      </c>
      <c r="K13" s="81">
        <f t="shared" si="0"/>
        <v>14</v>
      </c>
    </row>
    <row r="14" spans="1:11">
      <c r="A14" s="191" t="s">
        <v>11</v>
      </c>
      <c r="B14" s="192"/>
      <c r="C14" s="88">
        <v>0</v>
      </c>
      <c r="D14" s="88">
        <v>0</v>
      </c>
      <c r="E14" s="88">
        <v>1</v>
      </c>
      <c r="F14" s="88">
        <v>0</v>
      </c>
      <c r="G14" s="88">
        <v>2</v>
      </c>
      <c r="H14" s="88">
        <v>1</v>
      </c>
      <c r="I14" s="88">
        <v>0</v>
      </c>
      <c r="J14" s="88">
        <v>3</v>
      </c>
      <c r="K14" s="81">
        <f t="shared" si="0"/>
        <v>7</v>
      </c>
    </row>
    <row r="15" spans="1:11" ht="13.5" thickBot="1">
      <c r="A15" s="185" t="s">
        <v>227</v>
      </c>
      <c r="B15" s="186"/>
      <c r="C15" s="72">
        <f>SUM(C11:C14)</f>
        <v>4</v>
      </c>
      <c r="D15" s="72">
        <f t="shared" ref="D15:J15" si="1">SUM(D11:D14)</f>
        <v>4</v>
      </c>
      <c r="E15" s="72">
        <f t="shared" si="1"/>
        <v>5</v>
      </c>
      <c r="F15" s="72">
        <f t="shared" si="1"/>
        <v>11</v>
      </c>
      <c r="G15" s="72">
        <f t="shared" si="1"/>
        <v>9</v>
      </c>
      <c r="H15" s="72">
        <f t="shared" si="1"/>
        <v>8</v>
      </c>
      <c r="I15" s="72">
        <f t="shared" si="1"/>
        <v>5</v>
      </c>
      <c r="J15" s="72">
        <f t="shared" si="1"/>
        <v>12</v>
      </c>
      <c r="K15" s="96">
        <f t="shared" si="0"/>
        <v>58</v>
      </c>
    </row>
    <row r="16" spans="1:11">
      <c r="A16" s="60"/>
      <c r="C16" s="61"/>
      <c r="D16" s="61"/>
      <c r="E16" s="61"/>
      <c r="F16" s="61"/>
      <c r="G16" s="61"/>
      <c r="H16" s="61"/>
      <c r="I16" s="61"/>
      <c r="J16" s="61"/>
    </row>
  </sheetData>
  <mergeCells count="9">
    <mergeCell ref="A12:B12"/>
    <mergeCell ref="A13:B13"/>
    <mergeCell ref="A14:B14"/>
    <mergeCell ref="A15:B15"/>
    <mergeCell ref="A1:K1"/>
    <mergeCell ref="A7:K7"/>
    <mergeCell ref="A9:K9"/>
    <mergeCell ref="A10:B10"/>
    <mergeCell ref="A11:B11"/>
  </mergeCells>
  <phoneticPr fontId="0" type="noConversion"/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0"/>
  </sheetPr>
  <dimension ref="A1:E16"/>
  <sheetViews>
    <sheetView workbookViewId="0">
      <selection sqref="A1:D1"/>
    </sheetView>
  </sheetViews>
  <sheetFormatPr defaultRowHeight="12.75"/>
  <cols>
    <col min="1" max="1" width="22.85546875" style="8" customWidth="1"/>
    <col min="2" max="2" width="32.140625" style="8" customWidth="1"/>
    <col min="3" max="3" width="26.5703125" style="8" customWidth="1"/>
    <col min="4" max="4" width="21.85546875" style="8" customWidth="1"/>
    <col min="5" max="16384" width="9.140625" style="8"/>
  </cols>
  <sheetData>
    <row r="1" spans="1:5" ht="35.1" customHeight="1" thickBot="1">
      <c r="A1" s="115" t="s">
        <v>217</v>
      </c>
      <c r="B1" s="116" t="s">
        <v>0</v>
      </c>
      <c r="C1" s="116" t="s">
        <v>0</v>
      </c>
      <c r="D1" s="117" t="s">
        <v>0</v>
      </c>
    </row>
    <row r="2" spans="1:5" ht="15.75" thickBot="1">
      <c r="A2" s="34"/>
      <c r="B2" s="35"/>
      <c r="C2" s="35"/>
      <c r="D2" s="35"/>
    </row>
    <row r="3" spans="1:5" ht="22.5">
      <c r="A3" s="1"/>
      <c r="B3" s="85"/>
      <c r="C3" s="2"/>
      <c r="D3" s="3" t="s">
        <v>209</v>
      </c>
      <c r="E3" s="64" t="s">
        <v>210</v>
      </c>
    </row>
    <row r="4" spans="1:5" ht="22.5">
      <c r="A4" s="4"/>
      <c r="B4" s="5"/>
      <c r="C4" s="6"/>
      <c r="D4" s="3" t="s">
        <v>209</v>
      </c>
      <c r="E4" s="65" t="s">
        <v>211</v>
      </c>
    </row>
    <row r="5" spans="1:5" ht="23.25" thickBot="1">
      <c r="A5" s="4"/>
      <c r="B5" s="4"/>
      <c r="C5" s="7"/>
      <c r="D5" s="3" t="s">
        <v>209</v>
      </c>
      <c r="E5" s="66" t="s">
        <v>212</v>
      </c>
    </row>
    <row r="6" spans="1:5" ht="15.75" thickBot="1">
      <c r="A6" s="34"/>
      <c r="B6" s="35"/>
      <c r="C6" s="35"/>
      <c r="D6" s="35"/>
    </row>
    <row r="7" spans="1:5" ht="33" customHeight="1" thickBot="1">
      <c r="A7" s="194" t="s">
        <v>186</v>
      </c>
      <c r="B7" s="195" t="s">
        <v>186</v>
      </c>
      <c r="C7" s="195" t="s">
        <v>186</v>
      </c>
      <c r="D7" s="196" t="s">
        <v>186</v>
      </c>
    </row>
    <row r="8" spans="1:5" ht="30" customHeight="1">
      <c r="A8" s="144" t="s">
        <v>2</v>
      </c>
      <c r="B8" s="145" t="s">
        <v>2</v>
      </c>
      <c r="C8" s="15" t="s">
        <v>3</v>
      </c>
      <c r="D8" s="16" t="s">
        <v>4</v>
      </c>
    </row>
    <row r="9" spans="1:5">
      <c r="A9" s="146" t="s">
        <v>187</v>
      </c>
      <c r="B9" s="147" t="s">
        <v>187</v>
      </c>
      <c r="C9" s="11">
        <v>0.47100000000000003</v>
      </c>
      <c r="D9" s="13">
        <v>40</v>
      </c>
    </row>
    <row r="10" spans="1:5">
      <c r="A10" s="146" t="s">
        <v>188</v>
      </c>
      <c r="B10" s="147" t="s">
        <v>188</v>
      </c>
      <c r="C10" s="11">
        <v>0.34100000000000003</v>
      </c>
      <c r="D10" s="13">
        <v>29</v>
      </c>
    </row>
    <row r="11" spans="1:5">
      <c r="A11" s="146" t="s">
        <v>189</v>
      </c>
      <c r="B11" s="147" t="s">
        <v>189</v>
      </c>
      <c r="C11" s="11">
        <v>0.11800000000000001</v>
      </c>
      <c r="D11" s="13">
        <v>10</v>
      </c>
    </row>
    <row r="12" spans="1:5">
      <c r="A12" s="146" t="s">
        <v>190</v>
      </c>
      <c r="B12" s="147" t="s">
        <v>190</v>
      </c>
      <c r="C12" s="11">
        <v>7.0999999999999994E-2</v>
      </c>
      <c r="D12" s="13">
        <v>6</v>
      </c>
    </row>
    <row r="13" spans="1:5">
      <c r="A13" s="146" t="s">
        <v>191</v>
      </c>
      <c r="B13" s="147" t="s">
        <v>191</v>
      </c>
      <c r="C13" s="11">
        <v>0</v>
      </c>
      <c r="D13" s="13">
        <v>0</v>
      </c>
    </row>
    <row r="14" spans="1:5" ht="12.75" customHeight="1" thickBot="1">
      <c r="A14" s="118" t="s">
        <v>192</v>
      </c>
      <c r="B14" s="197"/>
      <c r="C14" s="198"/>
      <c r="D14" s="82">
        <v>8</v>
      </c>
    </row>
    <row r="15" spans="1:5" ht="13.5" thickTop="1">
      <c r="A15" s="113" t="s">
        <v>12</v>
      </c>
      <c r="B15" s="114" t="s">
        <v>12</v>
      </c>
      <c r="C15" s="114">
        <v>85</v>
      </c>
      <c r="D15" s="78">
        <v>85</v>
      </c>
    </row>
    <row r="16" spans="1:5" ht="13.5" thickBot="1">
      <c r="A16" s="104" t="s">
        <v>13</v>
      </c>
      <c r="B16" s="105" t="s">
        <v>13</v>
      </c>
      <c r="C16" s="105">
        <v>267</v>
      </c>
      <c r="D16" s="14">
        <v>267</v>
      </c>
    </row>
  </sheetData>
  <mergeCells count="11">
    <mergeCell ref="A1:D1"/>
    <mergeCell ref="A11:B11"/>
    <mergeCell ref="A7:D7"/>
    <mergeCell ref="A16:C16"/>
    <mergeCell ref="A8:B8"/>
    <mergeCell ref="A13:B13"/>
    <mergeCell ref="A10:B10"/>
    <mergeCell ref="A15:C15"/>
    <mergeCell ref="A12:B12"/>
    <mergeCell ref="A9:B9"/>
    <mergeCell ref="A14:C14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theme="0"/>
  </sheetPr>
  <dimension ref="A1:E11"/>
  <sheetViews>
    <sheetView workbookViewId="0">
      <selection sqref="A1:C1"/>
    </sheetView>
  </sheetViews>
  <sheetFormatPr defaultRowHeight="12.75"/>
  <cols>
    <col min="1" max="1" width="27.140625" style="8" customWidth="1"/>
    <col min="2" max="2" width="37.85546875" style="8" customWidth="1"/>
    <col min="3" max="3" width="23.7109375" style="8" customWidth="1"/>
    <col min="4" max="16384" width="9.140625" style="8"/>
  </cols>
  <sheetData>
    <row r="1" spans="1:5" ht="35.1" customHeight="1" thickBot="1">
      <c r="A1" s="115" t="s">
        <v>213</v>
      </c>
      <c r="B1" s="116" t="s">
        <v>0</v>
      </c>
      <c r="C1" s="117" t="s">
        <v>0</v>
      </c>
    </row>
    <row r="2" spans="1:5" ht="15.75" thickBot="1">
      <c r="A2" s="10"/>
      <c r="B2" s="10"/>
      <c r="C2" s="10"/>
    </row>
    <row r="3" spans="1:5" ht="22.5">
      <c r="A3" s="1"/>
      <c r="B3" s="85"/>
      <c r="C3" s="2"/>
      <c r="D3" s="3" t="s">
        <v>209</v>
      </c>
      <c r="E3" s="64" t="s">
        <v>210</v>
      </c>
    </row>
    <row r="4" spans="1:5" ht="22.5">
      <c r="A4" s="4"/>
      <c r="B4" s="5"/>
      <c r="C4" s="6"/>
      <c r="D4" s="3" t="s">
        <v>209</v>
      </c>
      <c r="E4" s="65" t="s">
        <v>211</v>
      </c>
    </row>
    <row r="5" spans="1:5" ht="23.25" thickBot="1">
      <c r="A5" s="4"/>
      <c r="B5" s="4"/>
      <c r="C5" s="7"/>
      <c r="D5" s="3" t="s">
        <v>209</v>
      </c>
      <c r="E5" s="66" t="s">
        <v>212</v>
      </c>
    </row>
    <row r="6" spans="1:5" ht="15.75" thickBot="1">
      <c r="A6" s="10"/>
      <c r="B6" s="10"/>
      <c r="C6" s="10"/>
    </row>
    <row r="7" spans="1:5" ht="35.25" customHeight="1" thickBot="1">
      <c r="A7" s="199" t="s">
        <v>271</v>
      </c>
      <c r="B7" s="111" t="s">
        <v>193</v>
      </c>
      <c r="C7" s="112" t="s">
        <v>193</v>
      </c>
    </row>
    <row r="8" spans="1:5" ht="30" customHeight="1">
      <c r="A8" s="144" t="s">
        <v>2</v>
      </c>
      <c r="B8" s="145" t="s">
        <v>2</v>
      </c>
      <c r="C8" s="16" t="s">
        <v>4</v>
      </c>
    </row>
    <row r="9" spans="1:5">
      <c r="A9" s="146"/>
      <c r="B9" s="147"/>
      <c r="C9" s="13">
        <v>25</v>
      </c>
    </row>
    <row r="10" spans="1:5">
      <c r="A10" s="200" t="s">
        <v>12</v>
      </c>
      <c r="B10" s="201">
        <v>25</v>
      </c>
      <c r="C10" s="62">
        <v>25</v>
      </c>
    </row>
    <row r="11" spans="1:5" ht="13.5" thickBot="1">
      <c r="A11" s="104" t="s">
        <v>13</v>
      </c>
      <c r="B11" s="105">
        <v>327</v>
      </c>
      <c r="C11" s="63">
        <v>327</v>
      </c>
    </row>
  </sheetData>
  <mergeCells count="6">
    <mergeCell ref="A11:B11"/>
    <mergeCell ref="A1:C1"/>
    <mergeCell ref="A7:C7"/>
    <mergeCell ref="A8:B8"/>
    <mergeCell ref="A9:B9"/>
    <mergeCell ref="A10:B1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0"/>
  </sheetPr>
  <dimension ref="A1:F15"/>
  <sheetViews>
    <sheetView workbookViewId="0">
      <selection sqref="A1:D1"/>
    </sheetView>
  </sheetViews>
  <sheetFormatPr defaultRowHeight="12.75"/>
  <cols>
    <col min="1" max="1" width="17.42578125" style="8" customWidth="1"/>
    <col min="2" max="2" width="35.7109375" style="8" customWidth="1"/>
    <col min="3" max="3" width="16.85546875" style="8" customWidth="1"/>
    <col min="4" max="4" width="17.5703125" style="8" customWidth="1"/>
    <col min="5" max="16384" width="9.140625" style="8"/>
  </cols>
  <sheetData>
    <row r="1" spans="1:6" ht="35.1" customHeight="1" thickBot="1">
      <c r="A1" s="115" t="s">
        <v>213</v>
      </c>
      <c r="B1" s="116" t="s">
        <v>0</v>
      </c>
      <c r="C1" s="116" t="s">
        <v>0</v>
      </c>
      <c r="D1" s="117" t="s">
        <v>0</v>
      </c>
    </row>
    <row r="2" spans="1:6" ht="15.75" thickBot="1">
      <c r="A2" s="9"/>
      <c r="B2" s="10"/>
      <c r="C2" s="10"/>
      <c r="D2" s="10"/>
    </row>
    <row r="3" spans="1:6" ht="22.5">
      <c r="A3" s="1"/>
      <c r="B3" s="85"/>
      <c r="C3" s="2"/>
      <c r="D3" s="3" t="s">
        <v>209</v>
      </c>
      <c r="E3" s="64" t="s">
        <v>210</v>
      </c>
    </row>
    <row r="4" spans="1:6" ht="22.5">
      <c r="A4" s="4"/>
      <c r="B4" s="5"/>
      <c r="C4" s="6"/>
      <c r="D4" s="3" t="s">
        <v>209</v>
      </c>
      <c r="E4" s="65" t="s">
        <v>211</v>
      </c>
    </row>
    <row r="5" spans="1:6" ht="23.25" thickBot="1">
      <c r="A5" s="4"/>
      <c r="B5" s="4"/>
      <c r="C5" s="7"/>
      <c r="D5" s="3" t="s">
        <v>209</v>
      </c>
      <c r="E5" s="66" t="s">
        <v>212</v>
      </c>
    </row>
    <row r="6" spans="1:6" ht="15.75" thickBot="1">
      <c r="A6" s="9"/>
      <c r="B6" s="10"/>
      <c r="C6" s="10"/>
      <c r="D6" s="10"/>
    </row>
    <row r="7" spans="1:6" ht="20.25" customHeight="1" thickBot="1">
      <c r="A7" s="110" t="s">
        <v>14</v>
      </c>
      <c r="B7" s="111" t="s">
        <v>14</v>
      </c>
      <c r="C7" s="111" t="s">
        <v>14</v>
      </c>
      <c r="D7" s="112" t="s">
        <v>14</v>
      </c>
    </row>
    <row r="8" spans="1:6" ht="30" customHeight="1">
      <c r="A8" s="120" t="s">
        <v>2</v>
      </c>
      <c r="B8" s="121" t="s">
        <v>2</v>
      </c>
      <c r="C8" s="15" t="s">
        <v>3</v>
      </c>
      <c r="D8" s="16" t="s">
        <v>4</v>
      </c>
    </row>
    <row r="9" spans="1:6">
      <c r="A9" s="106" t="s">
        <v>15</v>
      </c>
      <c r="B9" s="122"/>
      <c r="C9" s="86">
        <f>D9/($D$14+$D$15)</f>
        <v>0.94034090909090906</v>
      </c>
      <c r="D9" s="13">
        <v>331</v>
      </c>
    </row>
    <row r="10" spans="1:6">
      <c r="A10" s="108" t="s">
        <v>214</v>
      </c>
      <c r="B10" s="122"/>
      <c r="C10" s="86">
        <f t="shared" ref="C10:C13" si="0">D10/($D$14+$D$15)</f>
        <v>0.57954545454545459</v>
      </c>
      <c r="D10" s="13">
        <v>204</v>
      </c>
      <c r="F10" s="12"/>
    </row>
    <row r="11" spans="1:6">
      <c r="A11" s="108" t="s">
        <v>215</v>
      </c>
      <c r="B11" s="122"/>
      <c r="C11" s="86">
        <f t="shared" si="0"/>
        <v>0.52840909090909094</v>
      </c>
      <c r="D11" s="13">
        <v>186</v>
      </c>
      <c r="F11" s="12"/>
    </row>
    <row r="12" spans="1:6">
      <c r="A12" s="108" t="s">
        <v>216</v>
      </c>
      <c r="B12" s="122"/>
      <c r="C12" s="86">
        <f t="shared" si="0"/>
        <v>0.50568181818181823</v>
      </c>
      <c r="D12" s="13">
        <v>178</v>
      </c>
      <c r="F12" s="12"/>
    </row>
    <row r="13" spans="1:6" ht="13.5" thickBot="1">
      <c r="A13" s="118" t="s">
        <v>16</v>
      </c>
      <c r="B13" s="123"/>
      <c r="C13" s="87">
        <f t="shared" si="0"/>
        <v>0.33522727272727271</v>
      </c>
      <c r="D13" s="80">
        <v>118</v>
      </c>
    </row>
    <row r="14" spans="1:6" ht="13.5" thickTop="1">
      <c r="A14" s="113" t="s">
        <v>12</v>
      </c>
      <c r="B14" s="114" t="s">
        <v>12</v>
      </c>
      <c r="C14" s="114">
        <v>333</v>
      </c>
      <c r="D14" s="78">
        <v>333</v>
      </c>
    </row>
    <row r="15" spans="1:6" ht="13.5" thickBot="1">
      <c r="A15" s="104" t="s">
        <v>13</v>
      </c>
      <c r="B15" s="105" t="s">
        <v>13</v>
      </c>
      <c r="C15" s="105">
        <v>19</v>
      </c>
      <c r="D15" s="14">
        <v>19</v>
      </c>
    </row>
  </sheetData>
  <mergeCells count="10">
    <mergeCell ref="A1:D1"/>
    <mergeCell ref="A8:B8"/>
    <mergeCell ref="A15:C15"/>
    <mergeCell ref="A7:D7"/>
    <mergeCell ref="A14:C14"/>
    <mergeCell ref="A9:B9"/>
    <mergeCell ref="A10:B10"/>
    <mergeCell ref="A11:B11"/>
    <mergeCell ref="A12:B12"/>
    <mergeCell ref="A13:B1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0"/>
  </sheetPr>
  <dimension ref="A1:M42"/>
  <sheetViews>
    <sheetView workbookViewId="0">
      <pane ySplit="7" topLeftCell="A8" activePane="bottomLeft" state="frozen"/>
      <selection pane="bottomLeft" sqref="A1:M1"/>
    </sheetView>
  </sheetViews>
  <sheetFormatPr defaultRowHeight="12.75"/>
  <cols>
    <col min="1" max="1" width="10.7109375" style="8" customWidth="1"/>
    <col min="2" max="2" width="35.7109375" style="8" customWidth="1"/>
    <col min="3" max="7" width="13.7109375" style="8" customWidth="1"/>
    <col min="8" max="8" width="10" style="8" bestFit="1" customWidth="1"/>
    <col min="9" max="13" width="13.7109375" style="8" customWidth="1"/>
    <col min="14" max="16384" width="9.140625" style="8"/>
  </cols>
  <sheetData>
    <row r="1" spans="1:13" ht="35.1" customHeight="1" thickBot="1">
      <c r="A1" s="115" t="s">
        <v>217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6" t="s">
        <v>0</v>
      </c>
      <c r="I1" s="116" t="s">
        <v>0</v>
      </c>
      <c r="J1" s="116" t="s">
        <v>0</v>
      </c>
      <c r="K1" s="116" t="s">
        <v>0</v>
      </c>
      <c r="L1" s="135"/>
      <c r="M1" s="136"/>
    </row>
    <row r="2" spans="1:13" ht="15.75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22.5">
      <c r="A3" s="1"/>
      <c r="B3" s="85"/>
      <c r="C3" s="2"/>
      <c r="D3" s="3" t="s">
        <v>209</v>
      </c>
      <c r="E3" s="64" t="s">
        <v>210</v>
      </c>
      <c r="F3" s="10"/>
      <c r="G3" s="10"/>
      <c r="H3" s="10"/>
      <c r="I3" s="10"/>
      <c r="J3" s="10"/>
      <c r="K3" s="10"/>
    </row>
    <row r="4" spans="1:13" ht="22.5">
      <c r="A4" s="4"/>
      <c r="B4" s="5"/>
      <c r="C4" s="6"/>
      <c r="D4" s="3" t="s">
        <v>209</v>
      </c>
      <c r="E4" s="65" t="s">
        <v>211</v>
      </c>
      <c r="F4" s="10"/>
      <c r="G4" s="10"/>
      <c r="H4" s="10"/>
      <c r="I4" s="10"/>
      <c r="J4" s="10"/>
      <c r="K4" s="10"/>
    </row>
    <row r="5" spans="1:13" ht="23.25" thickBot="1">
      <c r="A5" s="4"/>
      <c r="B5" s="4"/>
      <c r="C5" s="7"/>
      <c r="D5" s="3" t="s">
        <v>209</v>
      </c>
      <c r="E5" s="66" t="s">
        <v>212</v>
      </c>
      <c r="F5" s="10"/>
      <c r="G5" s="10"/>
      <c r="H5" s="10"/>
      <c r="I5" s="10"/>
      <c r="J5" s="10"/>
      <c r="K5" s="10"/>
    </row>
    <row r="6" spans="1:13" ht="15.75" thickBo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ht="25.5" customHeight="1" thickBot="1">
      <c r="A7" s="139" t="s">
        <v>248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  <c r="L7" s="17"/>
      <c r="M7" s="17"/>
    </row>
    <row r="8" spans="1:13" s="29" customFormat="1" ht="13.5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59"/>
      <c r="M8" s="59"/>
    </row>
    <row r="9" spans="1:13" ht="13.5" thickBot="1">
      <c r="A9" s="130" t="s">
        <v>17</v>
      </c>
      <c r="B9" s="131"/>
      <c r="C9" s="131"/>
      <c r="D9" s="131"/>
      <c r="E9" s="131"/>
      <c r="F9" s="131"/>
      <c r="G9" s="131"/>
      <c r="H9" s="131"/>
      <c r="I9" s="131"/>
      <c r="J9" s="131"/>
      <c r="K9" s="132"/>
      <c r="L9" s="17"/>
      <c r="M9" s="17"/>
    </row>
    <row r="10" spans="1:13" ht="30" customHeight="1">
      <c r="A10" s="144" t="s">
        <v>2</v>
      </c>
      <c r="B10" s="145" t="s">
        <v>2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11</v>
      </c>
      <c r="K10" s="16" t="s">
        <v>4</v>
      </c>
    </row>
    <row r="11" spans="1:13">
      <c r="A11" s="137" t="s">
        <v>218</v>
      </c>
      <c r="B11" s="138"/>
      <c r="C11" s="18">
        <v>8</v>
      </c>
      <c r="D11" s="18">
        <v>113</v>
      </c>
      <c r="E11" s="18">
        <v>24</v>
      </c>
      <c r="F11" s="18">
        <v>1</v>
      </c>
      <c r="G11" s="18">
        <v>1</v>
      </c>
      <c r="H11" s="18">
        <v>0</v>
      </c>
      <c r="I11" s="18">
        <v>0</v>
      </c>
      <c r="J11" s="18">
        <v>5</v>
      </c>
      <c r="K11" s="21">
        <f>SUM(C11:J11)</f>
        <v>152</v>
      </c>
    </row>
    <row r="12" spans="1:13" ht="13.5" thickBot="1">
      <c r="A12" s="124" t="s">
        <v>219</v>
      </c>
      <c r="B12" s="125"/>
      <c r="C12" s="30">
        <f>C11/$K$11</f>
        <v>5.2631578947368418E-2</v>
      </c>
      <c r="D12" s="30">
        <f t="shared" ref="D12:J12" si="0">D11/$K$11</f>
        <v>0.74342105263157898</v>
      </c>
      <c r="E12" s="30">
        <f t="shared" si="0"/>
        <v>0.15789473684210525</v>
      </c>
      <c r="F12" s="30">
        <f t="shared" si="0"/>
        <v>6.5789473684210523E-3</v>
      </c>
      <c r="G12" s="30">
        <f t="shared" si="0"/>
        <v>6.5789473684210523E-3</v>
      </c>
      <c r="H12" s="30">
        <f t="shared" si="0"/>
        <v>0</v>
      </c>
      <c r="I12" s="30">
        <f t="shared" si="0"/>
        <v>0</v>
      </c>
      <c r="J12" s="30">
        <f t="shared" si="0"/>
        <v>3.2894736842105261E-2</v>
      </c>
      <c r="K12" s="22">
        <f>SUM(C12:J12)</f>
        <v>1</v>
      </c>
    </row>
    <row r="14" spans="1:13" ht="13.5" thickBot="1"/>
    <row r="15" spans="1:13" ht="13.5" thickBot="1">
      <c r="A15" s="130" t="s">
        <v>26</v>
      </c>
      <c r="B15" s="131" t="s">
        <v>26</v>
      </c>
      <c r="C15" s="131" t="s">
        <v>26</v>
      </c>
      <c r="D15" s="131" t="s">
        <v>26</v>
      </c>
      <c r="E15" s="131" t="s">
        <v>26</v>
      </c>
      <c r="F15" s="131" t="s">
        <v>26</v>
      </c>
      <c r="G15" s="131" t="s">
        <v>26</v>
      </c>
      <c r="H15" s="131" t="s">
        <v>26</v>
      </c>
      <c r="I15" s="132" t="s">
        <v>26</v>
      </c>
    </row>
    <row r="16" spans="1:13" ht="30" customHeight="1">
      <c r="A16" s="142" t="s">
        <v>2</v>
      </c>
      <c r="B16" s="143" t="s">
        <v>2</v>
      </c>
      <c r="C16" s="25" t="s">
        <v>27</v>
      </c>
      <c r="D16" s="25" t="s">
        <v>28</v>
      </c>
      <c r="E16" s="25" t="s">
        <v>29</v>
      </c>
      <c r="F16" s="25" t="s">
        <v>30</v>
      </c>
      <c r="G16" s="25" t="s">
        <v>31</v>
      </c>
      <c r="H16" s="25" t="s">
        <v>32</v>
      </c>
      <c r="I16" s="26" t="s">
        <v>4</v>
      </c>
    </row>
    <row r="17" spans="1:13">
      <c r="A17" s="137" t="s">
        <v>218</v>
      </c>
      <c r="B17" s="138"/>
      <c r="C17" s="18">
        <v>64</v>
      </c>
      <c r="D17" s="18">
        <v>30</v>
      </c>
      <c r="E17" s="18">
        <v>29</v>
      </c>
      <c r="F17" s="18">
        <v>7</v>
      </c>
      <c r="G17" s="18">
        <v>5</v>
      </c>
      <c r="H17" s="18">
        <v>5</v>
      </c>
      <c r="I17" s="21">
        <f>SUM(C17:H17)</f>
        <v>140</v>
      </c>
    </row>
    <row r="18" spans="1:13" ht="13.5" thickBot="1">
      <c r="A18" s="124" t="s">
        <v>219</v>
      </c>
      <c r="B18" s="125"/>
      <c r="C18" s="30">
        <f>C17/$I$17</f>
        <v>0.45714285714285713</v>
      </c>
      <c r="D18" s="30">
        <f t="shared" ref="D18:H18" si="1">D17/$I$17</f>
        <v>0.21428571428571427</v>
      </c>
      <c r="E18" s="30">
        <f t="shared" si="1"/>
        <v>0.20714285714285716</v>
      </c>
      <c r="F18" s="30">
        <f t="shared" si="1"/>
        <v>0.05</v>
      </c>
      <c r="G18" s="30">
        <f t="shared" si="1"/>
        <v>3.5714285714285712E-2</v>
      </c>
      <c r="H18" s="30">
        <f t="shared" si="1"/>
        <v>3.5714285714285712E-2</v>
      </c>
      <c r="I18" s="22">
        <f>SUM(C18:H18)</f>
        <v>1</v>
      </c>
    </row>
    <row r="20" spans="1:13" ht="13.5" thickBot="1"/>
    <row r="21" spans="1:13" ht="13.5" thickBot="1">
      <c r="A21" s="130" t="s">
        <v>33</v>
      </c>
      <c r="B21" s="131" t="s">
        <v>33</v>
      </c>
      <c r="C21" s="131" t="s">
        <v>33</v>
      </c>
      <c r="D21" s="131" t="s">
        <v>33</v>
      </c>
      <c r="E21" s="131" t="s">
        <v>33</v>
      </c>
      <c r="F21" s="131" t="s">
        <v>33</v>
      </c>
      <c r="G21" s="131" t="s">
        <v>33</v>
      </c>
      <c r="H21" s="131" t="s">
        <v>33</v>
      </c>
      <c r="I21" s="131" t="s">
        <v>33</v>
      </c>
      <c r="J21" s="131" t="s">
        <v>33</v>
      </c>
      <c r="K21" s="131" t="s">
        <v>33</v>
      </c>
      <c r="L21" s="131" t="s">
        <v>33</v>
      </c>
      <c r="M21" s="132" t="s">
        <v>33</v>
      </c>
    </row>
    <row r="22" spans="1:13" ht="30" customHeight="1">
      <c r="A22" s="144" t="s">
        <v>2</v>
      </c>
      <c r="B22" s="145" t="s">
        <v>2</v>
      </c>
      <c r="C22" s="15" t="s">
        <v>34</v>
      </c>
      <c r="D22" s="15" t="s">
        <v>35</v>
      </c>
      <c r="E22" s="15" t="s">
        <v>36</v>
      </c>
      <c r="F22" s="15" t="s">
        <v>37</v>
      </c>
      <c r="G22" s="15" t="s">
        <v>38</v>
      </c>
      <c r="H22" s="15" t="s">
        <v>39</v>
      </c>
      <c r="I22" s="15" t="s">
        <v>40</v>
      </c>
      <c r="J22" s="15" t="s">
        <v>41</v>
      </c>
      <c r="K22" s="15" t="s">
        <v>42</v>
      </c>
      <c r="L22" s="15" t="s">
        <v>43</v>
      </c>
      <c r="M22" s="16" t="s">
        <v>4</v>
      </c>
    </row>
    <row r="23" spans="1:13">
      <c r="A23" s="137" t="s">
        <v>218</v>
      </c>
      <c r="B23" s="138"/>
      <c r="C23" s="18">
        <v>11</v>
      </c>
      <c r="D23" s="18">
        <v>7</v>
      </c>
      <c r="E23" s="18">
        <v>15</v>
      </c>
      <c r="F23" s="18">
        <v>13</v>
      </c>
      <c r="G23" s="18">
        <v>20</v>
      </c>
      <c r="H23" s="18">
        <v>5</v>
      </c>
      <c r="I23" s="18">
        <v>24</v>
      </c>
      <c r="J23" s="18">
        <v>27</v>
      </c>
      <c r="K23" s="18">
        <v>9</v>
      </c>
      <c r="L23" s="18">
        <v>1</v>
      </c>
      <c r="M23" s="21">
        <f>SUM(C23:L23)</f>
        <v>132</v>
      </c>
    </row>
    <row r="24" spans="1:13" ht="13.5" thickBot="1">
      <c r="A24" s="124" t="s">
        <v>219</v>
      </c>
      <c r="B24" s="125"/>
      <c r="C24" s="30">
        <f>C23/$M$23</f>
        <v>8.3333333333333329E-2</v>
      </c>
      <c r="D24" s="30">
        <f t="shared" ref="D24:L24" si="2">D23/$M$23</f>
        <v>5.3030303030303032E-2</v>
      </c>
      <c r="E24" s="30">
        <f t="shared" si="2"/>
        <v>0.11363636363636363</v>
      </c>
      <c r="F24" s="30">
        <f t="shared" si="2"/>
        <v>9.8484848484848481E-2</v>
      </c>
      <c r="G24" s="30">
        <f t="shared" si="2"/>
        <v>0.15151515151515152</v>
      </c>
      <c r="H24" s="30">
        <f t="shared" si="2"/>
        <v>3.787878787878788E-2</v>
      </c>
      <c r="I24" s="30">
        <f t="shared" si="2"/>
        <v>0.18181818181818182</v>
      </c>
      <c r="J24" s="30">
        <f t="shared" si="2"/>
        <v>0.20454545454545456</v>
      </c>
      <c r="K24" s="30">
        <f t="shared" si="2"/>
        <v>6.8181818181818177E-2</v>
      </c>
      <c r="L24" s="30">
        <f t="shared" si="2"/>
        <v>7.575757575757576E-3</v>
      </c>
      <c r="M24" s="22">
        <f>SUM(C24:L24)</f>
        <v>1</v>
      </c>
    </row>
    <row r="26" spans="1:13" ht="13.5" thickBot="1"/>
    <row r="27" spans="1:13" ht="13.5" thickBot="1">
      <c r="A27" s="130" t="s">
        <v>44</v>
      </c>
      <c r="B27" s="131" t="s">
        <v>44</v>
      </c>
      <c r="C27" s="131" t="s">
        <v>44</v>
      </c>
      <c r="D27" s="131" t="s">
        <v>44</v>
      </c>
      <c r="E27" s="131" t="s">
        <v>44</v>
      </c>
      <c r="F27" s="131" t="s">
        <v>44</v>
      </c>
      <c r="G27" s="131" t="s">
        <v>44</v>
      </c>
      <c r="H27" s="132" t="s">
        <v>44</v>
      </c>
    </row>
    <row r="28" spans="1:13" ht="30" customHeight="1">
      <c r="A28" s="144" t="s">
        <v>2</v>
      </c>
      <c r="B28" s="145" t="s">
        <v>2</v>
      </c>
      <c r="C28" s="15" t="s">
        <v>45</v>
      </c>
      <c r="D28" s="15" t="s">
        <v>9</v>
      </c>
      <c r="E28" s="15" t="s">
        <v>46</v>
      </c>
      <c r="F28" s="15" t="s">
        <v>47</v>
      </c>
      <c r="G28" s="15" t="s">
        <v>48</v>
      </c>
      <c r="H28" s="16" t="s">
        <v>4</v>
      </c>
    </row>
    <row r="29" spans="1:13">
      <c r="A29" s="137" t="s">
        <v>218</v>
      </c>
      <c r="B29" s="138"/>
      <c r="C29" s="18">
        <v>68</v>
      </c>
      <c r="D29" s="18">
        <v>42</v>
      </c>
      <c r="E29" s="18">
        <v>5</v>
      </c>
      <c r="F29" s="18">
        <v>6</v>
      </c>
      <c r="G29" s="18">
        <v>11</v>
      </c>
      <c r="H29" s="21">
        <f>SUM(C29:G29)</f>
        <v>132</v>
      </c>
    </row>
    <row r="30" spans="1:13" ht="13.5" thickBot="1">
      <c r="A30" s="124" t="s">
        <v>219</v>
      </c>
      <c r="B30" s="125"/>
      <c r="C30" s="30">
        <f>C29/$H$29</f>
        <v>0.51515151515151514</v>
      </c>
      <c r="D30" s="30">
        <f t="shared" ref="D30:G30" si="3">D29/$H$29</f>
        <v>0.31818181818181818</v>
      </c>
      <c r="E30" s="30">
        <f t="shared" si="3"/>
        <v>3.787878787878788E-2</v>
      </c>
      <c r="F30" s="30">
        <f t="shared" si="3"/>
        <v>4.5454545454545456E-2</v>
      </c>
      <c r="G30" s="30">
        <f t="shared" si="3"/>
        <v>8.3333333333333329E-2</v>
      </c>
      <c r="H30" s="31">
        <f>SUM(C30:G30)</f>
        <v>0.99999999999999989</v>
      </c>
    </row>
    <row r="32" spans="1:13" ht="13.5" thickBot="1"/>
    <row r="33" spans="1:12" ht="13.5" thickBot="1">
      <c r="A33" s="130" t="s">
        <v>49</v>
      </c>
      <c r="B33" s="131" t="s">
        <v>49</v>
      </c>
      <c r="C33" s="131" t="s">
        <v>49</v>
      </c>
      <c r="D33" s="131" t="s">
        <v>49</v>
      </c>
      <c r="E33" s="131" t="s">
        <v>49</v>
      </c>
      <c r="F33" s="131" t="s">
        <v>49</v>
      </c>
      <c r="G33" s="131" t="s">
        <v>49</v>
      </c>
      <c r="H33" s="131" t="s">
        <v>49</v>
      </c>
      <c r="I33" s="131" t="s">
        <v>49</v>
      </c>
      <c r="J33" s="131" t="s">
        <v>49</v>
      </c>
      <c r="K33" s="131" t="s">
        <v>49</v>
      </c>
      <c r="L33" s="132" t="s">
        <v>49</v>
      </c>
    </row>
    <row r="34" spans="1:12" ht="30" customHeight="1">
      <c r="A34" s="144" t="s">
        <v>2</v>
      </c>
      <c r="B34" s="145" t="s">
        <v>2</v>
      </c>
      <c r="C34" s="15" t="s">
        <v>50</v>
      </c>
      <c r="D34" s="15" t="s">
        <v>51</v>
      </c>
      <c r="E34" s="15" t="s">
        <v>52</v>
      </c>
      <c r="F34" s="15" t="s">
        <v>53</v>
      </c>
      <c r="G34" s="15" t="s">
        <v>54</v>
      </c>
      <c r="H34" s="15" t="s">
        <v>55</v>
      </c>
      <c r="I34" s="15" t="s">
        <v>56</v>
      </c>
      <c r="J34" s="15" t="s">
        <v>57</v>
      </c>
      <c r="K34" s="15" t="s">
        <v>58</v>
      </c>
      <c r="L34" s="16" t="s">
        <v>4</v>
      </c>
    </row>
    <row r="35" spans="1:12">
      <c r="A35" s="128" t="s">
        <v>218</v>
      </c>
      <c r="B35" s="129"/>
      <c r="C35" s="18">
        <v>68</v>
      </c>
      <c r="D35" s="18">
        <v>18</v>
      </c>
      <c r="E35" s="18">
        <v>20</v>
      </c>
      <c r="F35" s="18">
        <v>5</v>
      </c>
      <c r="G35" s="18">
        <v>4</v>
      </c>
      <c r="H35" s="18">
        <v>5</v>
      </c>
      <c r="I35" s="18">
        <v>3</v>
      </c>
      <c r="J35" s="18">
        <v>0</v>
      </c>
      <c r="K35" s="18">
        <v>6</v>
      </c>
      <c r="L35" s="21">
        <f>SUM(C35:K35)</f>
        <v>129</v>
      </c>
    </row>
    <row r="36" spans="1:12" ht="13.5" thickBot="1">
      <c r="A36" s="133" t="s">
        <v>219</v>
      </c>
      <c r="B36" s="134"/>
      <c r="C36" s="30">
        <f>C35/$L$35</f>
        <v>0.52713178294573648</v>
      </c>
      <c r="D36" s="30">
        <f t="shared" ref="D36:K36" si="4">D35/$L$35</f>
        <v>0.13953488372093023</v>
      </c>
      <c r="E36" s="30">
        <f t="shared" si="4"/>
        <v>0.15503875968992248</v>
      </c>
      <c r="F36" s="30">
        <f t="shared" si="4"/>
        <v>3.875968992248062E-2</v>
      </c>
      <c r="G36" s="30">
        <f t="shared" si="4"/>
        <v>3.1007751937984496E-2</v>
      </c>
      <c r="H36" s="30">
        <f t="shared" si="4"/>
        <v>3.875968992248062E-2</v>
      </c>
      <c r="I36" s="30">
        <f t="shared" si="4"/>
        <v>2.3255813953488372E-2</v>
      </c>
      <c r="J36" s="30">
        <f t="shared" si="4"/>
        <v>0</v>
      </c>
      <c r="K36" s="30">
        <f t="shared" si="4"/>
        <v>4.6511627906976744E-2</v>
      </c>
      <c r="L36" s="32">
        <f>SUM(C36:K36)</f>
        <v>1</v>
      </c>
    </row>
    <row r="38" spans="1:12" ht="13.5" thickBot="1"/>
    <row r="39" spans="1:12" ht="13.5" thickBot="1">
      <c r="A39" s="130" t="s">
        <v>59</v>
      </c>
      <c r="B39" s="131" t="s">
        <v>59</v>
      </c>
      <c r="C39" s="131" t="s">
        <v>59</v>
      </c>
      <c r="D39" s="131" t="s">
        <v>59</v>
      </c>
      <c r="E39" s="131" t="s">
        <v>59</v>
      </c>
      <c r="F39" s="131" t="s">
        <v>59</v>
      </c>
      <c r="G39" s="131" t="s">
        <v>59</v>
      </c>
      <c r="H39" s="131" t="s">
        <v>59</v>
      </c>
      <c r="I39" s="131" t="s">
        <v>59</v>
      </c>
      <c r="J39" s="131" t="s">
        <v>59</v>
      </c>
      <c r="K39" s="131" t="s">
        <v>59</v>
      </c>
      <c r="L39" s="132" t="s">
        <v>59</v>
      </c>
    </row>
    <row r="40" spans="1:12" ht="30" customHeight="1">
      <c r="A40" s="126" t="s">
        <v>2</v>
      </c>
      <c r="B40" s="127" t="s">
        <v>2</v>
      </c>
      <c r="C40" s="67" t="s">
        <v>50</v>
      </c>
      <c r="D40" s="67" t="s">
        <v>51</v>
      </c>
      <c r="E40" s="67" t="s">
        <v>52</v>
      </c>
      <c r="F40" s="67" t="s">
        <v>53</v>
      </c>
      <c r="G40" s="67" t="s">
        <v>54</v>
      </c>
      <c r="H40" s="67" t="s">
        <v>55</v>
      </c>
      <c r="I40" s="67" t="s">
        <v>56</v>
      </c>
      <c r="J40" s="67" t="s">
        <v>57</v>
      </c>
      <c r="K40" s="67" t="s">
        <v>58</v>
      </c>
      <c r="L40" s="68" t="s">
        <v>4</v>
      </c>
    </row>
    <row r="41" spans="1:12">
      <c r="A41" s="137" t="s">
        <v>218</v>
      </c>
      <c r="B41" s="138"/>
      <c r="C41" s="18">
        <v>82</v>
      </c>
      <c r="D41" s="18">
        <v>12</v>
      </c>
      <c r="E41" s="18">
        <v>13</v>
      </c>
      <c r="F41" s="18">
        <v>4</v>
      </c>
      <c r="G41" s="18">
        <v>3</v>
      </c>
      <c r="H41" s="18">
        <v>1</v>
      </c>
      <c r="I41" s="18">
        <v>0</v>
      </c>
      <c r="J41" s="18">
        <v>0</v>
      </c>
      <c r="K41" s="18">
        <v>0</v>
      </c>
      <c r="L41" s="21">
        <f>SUM(C41:K41)</f>
        <v>115</v>
      </c>
    </row>
    <row r="42" spans="1:12" ht="13.5" thickBot="1">
      <c r="A42" s="133" t="s">
        <v>220</v>
      </c>
      <c r="B42" s="134"/>
      <c r="C42" s="30">
        <f>C41/$L$41</f>
        <v>0.71304347826086956</v>
      </c>
      <c r="D42" s="30">
        <f t="shared" ref="D42:K42" si="5">D41/$L$41</f>
        <v>0.10434782608695652</v>
      </c>
      <c r="E42" s="30">
        <f t="shared" si="5"/>
        <v>0.11304347826086956</v>
      </c>
      <c r="F42" s="30">
        <f t="shared" si="5"/>
        <v>3.4782608695652174E-2</v>
      </c>
      <c r="G42" s="30">
        <f t="shared" si="5"/>
        <v>2.6086956521739129E-2</v>
      </c>
      <c r="H42" s="30">
        <f t="shared" si="5"/>
        <v>8.6956521739130436E-3</v>
      </c>
      <c r="I42" s="30">
        <f t="shared" si="5"/>
        <v>0</v>
      </c>
      <c r="J42" s="30">
        <f t="shared" si="5"/>
        <v>0</v>
      </c>
      <c r="K42" s="30">
        <f t="shared" si="5"/>
        <v>0</v>
      </c>
      <c r="L42" s="32">
        <f>SUM(C42:K42)</f>
        <v>0.99999999999999989</v>
      </c>
    </row>
  </sheetData>
  <mergeCells count="26">
    <mergeCell ref="A42:B42"/>
    <mergeCell ref="A21:M21"/>
    <mergeCell ref="A23:B23"/>
    <mergeCell ref="A27:H27"/>
    <mergeCell ref="A29:B29"/>
    <mergeCell ref="A34:B34"/>
    <mergeCell ref="A39:L39"/>
    <mergeCell ref="A41:B41"/>
    <mergeCell ref="A22:B22"/>
    <mergeCell ref="A24:B24"/>
    <mergeCell ref="A28:B28"/>
    <mergeCell ref="A30:B30"/>
    <mergeCell ref="A1:M1"/>
    <mergeCell ref="A9:K9"/>
    <mergeCell ref="A11:B11"/>
    <mergeCell ref="A15:I15"/>
    <mergeCell ref="A17:B17"/>
    <mergeCell ref="A7:K7"/>
    <mergeCell ref="A16:B16"/>
    <mergeCell ref="A10:B10"/>
    <mergeCell ref="A12:B12"/>
    <mergeCell ref="A18:B18"/>
    <mergeCell ref="A40:B40"/>
    <mergeCell ref="A35:B35"/>
    <mergeCell ref="A33:L33"/>
    <mergeCell ref="A36:B3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0"/>
  </sheetPr>
  <dimension ref="A1:L55"/>
  <sheetViews>
    <sheetView workbookViewId="0">
      <pane ySplit="7" topLeftCell="A8" activePane="bottomLeft" state="frozen"/>
      <selection pane="bottomLeft" sqref="A1:K1"/>
    </sheetView>
  </sheetViews>
  <sheetFormatPr defaultRowHeight="12.75"/>
  <cols>
    <col min="1" max="1" width="10.7109375" style="8" customWidth="1"/>
    <col min="2" max="2" width="35.7109375" style="8" customWidth="1"/>
    <col min="3" max="9" width="13.7109375" style="8" customWidth="1"/>
    <col min="10" max="10" width="24.7109375" style="8" bestFit="1" customWidth="1"/>
    <col min="11" max="11" width="13.7109375" style="8" customWidth="1"/>
    <col min="12" max="12" width="23.85546875" style="8" bestFit="1" customWidth="1"/>
    <col min="13" max="16384" width="9.140625" style="8"/>
  </cols>
  <sheetData>
    <row r="1" spans="1:11" ht="35.1" customHeight="1" thickBot="1">
      <c r="A1" s="115" t="s">
        <v>217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6" t="s">
        <v>0</v>
      </c>
      <c r="I1" s="116" t="s">
        <v>0</v>
      </c>
      <c r="J1" s="135"/>
      <c r="K1" s="136"/>
    </row>
    <row r="2" spans="1:11" ht="15.75" thickBot="1">
      <c r="A2" s="34"/>
      <c r="B2" s="35"/>
      <c r="C2" s="35"/>
      <c r="D2" s="35"/>
      <c r="E2" s="35"/>
      <c r="F2" s="35"/>
      <c r="G2" s="35"/>
      <c r="H2" s="35"/>
      <c r="I2" s="35"/>
      <c r="J2" s="29"/>
      <c r="K2" s="29"/>
    </row>
    <row r="3" spans="1:11" ht="22.5">
      <c r="A3" s="1"/>
      <c r="B3" s="85"/>
      <c r="C3" s="2"/>
      <c r="D3" s="3" t="s">
        <v>209</v>
      </c>
      <c r="E3" s="64" t="s">
        <v>210</v>
      </c>
      <c r="F3" s="35"/>
      <c r="G3" s="35"/>
      <c r="H3" s="35"/>
      <c r="I3" s="35"/>
      <c r="J3" s="29"/>
      <c r="K3" s="29"/>
    </row>
    <row r="4" spans="1:11" ht="22.5">
      <c r="A4" s="4"/>
      <c r="B4" s="5"/>
      <c r="C4" s="6"/>
      <c r="D4" s="3" t="s">
        <v>209</v>
      </c>
      <c r="E4" s="65" t="s">
        <v>211</v>
      </c>
      <c r="F4" s="35"/>
      <c r="G4" s="35"/>
      <c r="H4" s="35"/>
      <c r="I4" s="35"/>
      <c r="J4" s="29"/>
      <c r="K4" s="29"/>
    </row>
    <row r="5" spans="1:11" ht="23.25" thickBot="1">
      <c r="A5" s="4"/>
      <c r="B5" s="4"/>
      <c r="C5" s="7"/>
      <c r="D5" s="3" t="s">
        <v>209</v>
      </c>
      <c r="E5" s="66" t="s">
        <v>212</v>
      </c>
      <c r="F5" s="35"/>
      <c r="G5" s="35"/>
      <c r="H5" s="35"/>
      <c r="I5" s="35"/>
      <c r="J5" s="29"/>
      <c r="K5" s="29"/>
    </row>
    <row r="6" spans="1:11" ht="15.75" thickBot="1">
      <c r="A6" s="34"/>
      <c r="B6" s="35"/>
      <c r="C6" s="35"/>
      <c r="D6" s="35"/>
      <c r="E6" s="35"/>
      <c r="F6" s="35"/>
      <c r="G6" s="35"/>
      <c r="H6" s="35"/>
      <c r="I6" s="35"/>
      <c r="J6" s="29"/>
      <c r="K6" s="29"/>
    </row>
    <row r="7" spans="1:11" ht="27" customHeight="1" thickBot="1">
      <c r="A7" s="110" t="s">
        <v>60</v>
      </c>
      <c r="B7" s="140"/>
      <c r="C7" s="140"/>
      <c r="D7" s="140"/>
      <c r="E7" s="140"/>
      <c r="F7" s="140"/>
      <c r="G7" s="140"/>
      <c r="H7" s="140"/>
      <c r="I7" s="140"/>
      <c r="J7" s="159"/>
      <c r="K7" s="36"/>
    </row>
    <row r="8" spans="1:11" s="29" customFormat="1" ht="13.5" thickBot="1">
      <c r="A8" s="20"/>
      <c r="B8" s="20"/>
      <c r="C8" s="20"/>
      <c r="D8" s="20"/>
      <c r="E8" s="20"/>
      <c r="F8" s="20"/>
      <c r="G8" s="20"/>
      <c r="H8" s="20"/>
      <c r="I8" s="20"/>
      <c r="J8" s="59"/>
      <c r="K8" s="83"/>
    </row>
    <row r="9" spans="1:11" ht="13.5" thickBot="1">
      <c r="A9" s="130" t="s">
        <v>61</v>
      </c>
      <c r="B9" s="131" t="s">
        <v>61</v>
      </c>
      <c r="C9" s="131" t="s">
        <v>61</v>
      </c>
      <c r="D9" s="131" t="s">
        <v>61</v>
      </c>
      <c r="E9" s="131" t="s">
        <v>61</v>
      </c>
      <c r="F9" s="131" t="s">
        <v>61</v>
      </c>
      <c r="G9" s="131" t="s">
        <v>61</v>
      </c>
      <c r="H9" s="131" t="s">
        <v>61</v>
      </c>
      <c r="I9" s="131" t="s">
        <v>61</v>
      </c>
      <c r="J9" s="151"/>
    </row>
    <row r="10" spans="1:11" ht="30" customHeight="1">
      <c r="A10" s="144" t="s">
        <v>2</v>
      </c>
      <c r="B10" s="145" t="s">
        <v>2</v>
      </c>
      <c r="C10" s="15" t="s">
        <v>62</v>
      </c>
      <c r="D10" s="15" t="s">
        <v>63</v>
      </c>
      <c r="E10" s="15" t="s">
        <v>64</v>
      </c>
      <c r="F10" s="15" t="s">
        <v>65</v>
      </c>
      <c r="G10" s="15" t="s">
        <v>66</v>
      </c>
      <c r="H10" s="15" t="s">
        <v>67</v>
      </c>
      <c r="I10" s="15" t="s">
        <v>4</v>
      </c>
      <c r="J10" s="38" t="s">
        <v>223</v>
      </c>
    </row>
    <row r="11" spans="1:11">
      <c r="A11" s="146" t="s">
        <v>68</v>
      </c>
      <c r="B11" s="147" t="s">
        <v>68</v>
      </c>
      <c r="C11" s="7">
        <v>12</v>
      </c>
      <c r="D11" s="7">
        <v>1</v>
      </c>
      <c r="E11" s="7">
        <v>0</v>
      </c>
      <c r="F11" s="7">
        <v>8</v>
      </c>
      <c r="G11" s="7">
        <v>2</v>
      </c>
      <c r="H11" s="7">
        <v>1</v>
      </c>
      <c r="I11" s="37">
        <f>SUM(C11:H11)</f>
        <v>24</v>
      </c>
      <c r="J11" s="28">
        <f>C11*$C$16+D11*$D$16+E11*$E$16+F11*$F$16+G11*$G$16+H11*$H$16</f>
        <v>519</v>
      </c>
    </row>
    <row r="12" spans="1:11">
      <c r="A12" s="146" t="s">
        <v>69</v>
      </c>
      <c r="B12" s="147" t="s">
        <v>69</v>
      </c>
      <c r="C12" s="7">
        <v>29</v>
      </c>
      <c r="D12" s="7">
        <v>6</v>
      </c>
      <c r="E12" s="7">
        <v>3</v>
      </c>
      <c r="F12" s="7">
        <v>6</v>
      </c>
      <c r="G12" s="7">
        <v>0</v>
      </c>
      <c r="H12" s="7">
        <v>0</v>
      </c>
      <c r="I12" s="37">
        <f>SUM(C12:H12)</f>
        <v>44</v>
      </c>
      <c r="J12" s="28">
        <f t="shared" ref="J12:J14" si="0">C12*$C$16+D12*$D$16+E12*$E$16+F12*$F$16+G12*$G$16+H12*$H$16</f>
        <v>292</v>
      </c>
    </row>
    <row r="13" spans="1:11">
      <c r="A13" s="146" t="s">
        <v>70</v>
      </c>
      <c r="B13" s="147" t="s">
        <v>70</v>
      </c>
      <c r="C13" s="7">
        <v>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37">
        <f t="shared" ref="I13:I15" si="1">SUM(C13:H13)</f>
        <v>5</v>
      </c>
      <c r="J13" s="28">
        <f t="shared" si="0"/>
        <v>10</v>
      </c>
    </row>
    <row r="14" spans="1:11">
      <c r="A14" s="146" t="s">
        <v>71</v>
      </c>
      <c r="B14" s="147" t="s">
        <v>71</v>
      </c>
      <c r="C14" s="7">
        <v>10</v>
      </c>
      <c r="D14" s="7">
        <v>1</v>
      </c>
      <c r="E14" s="7">
        <v>1</v>
      </c>
      <c r="F14" s="7">
        <v>2</v>
      </c>
      <c r="G14" s="7">
        <v>0</v>
      </c>
      <c r="H14" s="7">
        <v>0</v>
      </c>
      <c r="I14" s="37">
        <f t="shared" si="1"/>
        <v>14</v>
      </c>
      <c r="J14" s="28">
        <f t="shared" si="0"/>
        <v>93</v>
      </c>
    </row>
    <row r="15" spans="1:11" ht="13.5" thickBot="1">
      <c r="A15" s="148" t="s">
        <v>221</v>
      </c>
      <c r="B15" s="109"/>
      <c r="C15" s="39">
        <f t="shared" ref="C15:H15" si="2">SUM(C11:C14)</f>
        <v>56</v>
      </c>
      <c r="D15" s="39">
        <f t="shared" si="2"/>
        <v>8</v>
      </c>
      <c r="E15" s="39">
        <f t="shared" si="2"/>
        <v>4</v>
      </c>
      <c r="F15" s="39">
        <f t="shared" si="2"/>
        <v>16</v>
      </c>
      <c r="G15" s="39">
        <f t="shared" si="2"/>
        <v>2</v>
      </c>
      <c r="H15" s="39">
        <f t="shared" si="2"/>
        <v>1</v>
      </c>
      <c r="I15" s="40">
        <f t="shared" si="1"/>
        <v>87</v>
      </c>
      <c r="J15" s="41"/>
    </row>
    <row r="16" spans="1:11" ht="13.5" thickBot="1">
      <c r="A16" s="149" t="s">
        <v>222</v>
      </c>
      <c r="B16" s="150"/>
      <c r="C16" s="51">
        <v>2</v>
      </c>
      <c r="D16" s="51">
        <v>5</v>
      </c>
      <c r="E16" s="51">
        <v>8</v>
      </c>
      <c r="F16" s="51">
        <v>30</v>
      </c>
      <c r="G16" s="51">
        <v>75</v>
      </c>
      <c r="H16" s="51">
        <v>100</v>
      </c>
      <c r="I16" s="43"/>
      <c r="J16" s="44">
        <f>SUM(J11:J15)</f>
        <v>914</v>
      </c>
    </row>
    <row r="18" spans="1:10" ht="13.5" thickBot="1"/>
    <row r="19" spans="1:10" ht="13.5" thickBot="1">
      <c r="A19" s="130" t="s">
        <v>72</v>
      </c>
      <c r="B19" s="131" t="s">
        <v>72</v>
      </c>
      <c r="C19" s="131" t="s">
        <v>72</v>
      </c>
      <c r="D19" s="131" t="s">
        <v>72</v>
      </c>
      <c r="E19" s="131" t="s">
        <v>72</v>
      </c>
      <c r="F19" s="131" t="s">
        <v>72</v>
      </c>
      <c r="G19" s="131" t="s">
        <v>72</v>
      </c>
      <c r="H19" s="131" t="s">
        <v>72</v>
      </c>
      <c r="I19" s="131" t="s">
        <v>72</v>
      </c>
      <c r="J19" s="151"/>
    </row>
    <row r="20" spans="1:10" ht="30" customHeight="1">
      <c r="A20" s="144" t="s">
        <v>2</v>
      </c>
      <c r="B20" s="145" t="s">
        <v>2</v>
      </c>
      <c r="C20" s="15" t="s">
        <v>73</v>
      </c>
      <c r="D20" s="15" t="s">
        <v>74</v>
      </c>
      <c r="E20" s="15" t="s">
        <v>75</v>
      </c>
      <c r="F20" s="15" t="s">
        <v>76</v>
      </c>
      <c r="G20" s="15" t="s">
        <v>77</v>
      </c>
      <c r="H20" s="15" t="s">
        <v>78</v>
      </c>
      <c r="I20" s="15" t="s">
        <v>4</v>
      </c>
      <c r="J20" s="38" t="s">
        <v>224</v>
      </c>
    </row>
    <row r="21" spans="1:10">
      <c r="A21" s="146" t="s">
        <v>68</v>
      </c>
      <c r="B21" s="147" t="s">
        <v>68</v>
      </c>
      <c r="C21" s="7">
        <v>18</v>
      </c>
      <c r="D21" s="7">
        <v>4</v>
      </c>
      <c r="E21" s="7">
        <v>1</v>
      </c>
      <c r="F21" s="7">
        <v>1</v>
      </c>
      <c r="G21" s="7">
        <v>0</v>
      </c>
      <c r="H21" s="7">
        <v>0</v>
      </c>
      <c r="I21" s="37">
        <f>SUM(C21:H21)</f>
        <v>24</v>
      </c>
      <c r="J21" s="28">
        <f>C21*$C$26+D21*$D$26+E21*$E$26+F21*$F$26+G21*$G$26+H21*$H$26</f>
        <v>217.5</v>
      </c>
    </row>
    <row r="22" spans="1:10">
      <c r="A22" s="146" t="s">
        <v>69</v>
      </c>
      <c r="B22" s="147" t="s">
        <v>69</v>
      </c>
      <c r="C22" s="7">
        <v>27</v>
      </c>
      <c r="D22" s="7">
        <v>8</v>
      </c>
      <c r="E22" s="7">
        <v>2</v>
      </c>
      <c r="F22" s="7">
        <v>1</v>
      </c>
      <c r="G22" s="7">
        <v>1</v>
      </c>
      <c r="H22" s="7">
        <v>1</v>
      </c>
      <c r="I22" s="37">
        <f t="shared" ref="I22:I24" si="3">SUM(C22:H22)</f>
        <v>40</v>
      </c>
      <c r="J22" s="28">
        <f t="shared" ref="J22:J24" si="4">C22*$C$26+D22*$D$26+E22*$E$26+F22*$F$26+G22*$G$26+H22*$H$26</f>
        <v>837.5</v>
      </c>
    </row>
    <row r="23" spans="1:10">
      <c r="A23" s="146" t="s">
        <v>70</v>
      </c>
      <c r="B23" s="147" t="s">
        <v>70</v>
      </c>
      <c r="C23" s="7">
        <v>3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37">
        <f t="shared" si="3"/>
        <v>3</v>
      </c>
      <c r="J23" s="28">
        <f t="shared" si="4"/>
        <v>7.5</v>
      </c>
    </row>
    <row r="24" spans="1:10">
      <c r="A24" s="146" t="s">
        <v>71</v>
      </c>
      <c r="B24" s="147" t="s">
        <v>71</v>
      </c>
      <c r="C24" s="7">
        <v>9</v>
      </c>
      <c r="D24" s="7">
        <v>2</v>
      </c>
      <c r="E24" s="7">
        <v>1</v>
      </c>
      <c r="F24" s="7">
        <v>1</v>
      </c>
      <c r="G24" s="7">
        <v>0</v>
      </c>
      <c r="H24" s="7">
        <v>0</v>
      </c>
      <c r="I24" s="37">
        <f t="shared" si="3"/>
        <v>13</v>
      </c>
      <c r="J24" s="28">
        <f t="shared" si="4"/>
        <v>165</v>
      </c>
    </row>
    <row r="25" spans="1:10">
      <c r="A25" s="152" t="s">
        <v>221</v>
      </c>
      <c r="B25" s="122"/>
      <c r="C25" s="19">
        <f>SUM(C21:C24)</f>
        <v>57</v>
      </c>
      <c r="D25" s="19">
        <f t="shared" ref="D25:H25" si="5">SUM(D21:D24)</f>
        <v>14</v>
      </c>
      <c r="E25" s="19">
        <f t="shared" si="5"/>
        <v>4</v>
      </c>
      <c r="F25" s="19">
        <f t="shared" si="5"/>
        <v>3</v>
      </c>
      <c r="G25" s="19">
        <f t="shared" si="5"/>
        <v>1</v>
      </c>
      <c r="H25" s="19">
        <f t="shared" si="5"/>
        <v>1</v>
      </c>
      <c r="I25" s="45">
        <f>SUM(I21:I24)</f>
        <v>80</v>
      </c>
      <c r="J25" s="27"/>
    </row>
    <row r="26" spans="1:10" ht="13.5" thickBot="1">
      <c r="A26" s="149" t="s">
        <v>222</v>
      </c>
      <c r="B26" s="153"/>
      <c r="C26" s="55">
        <v>2.5</v>
      </c>
      <c r="D26" s="55">
        <v>15</v>
      </c>
      <c r="E26" s="55">
        <v>37.5</v>
      </c>
      <c r="F26" s="55">
        <v>75</v>
      </c>
      <c r="G26" s="55">
        <v>150</v>
      </c>
      <c r="H26" s="55">
        <v>350</v>
      </c>
      <c r="I26" s="46"/>
      <c r="J26" s="47">
        <f>SUM(J21:J25)</f>
        <v>1227.5</v>
      </c>
    </row>
    <row r="27" spans="1:10">
      <c r="I27" s="33"/>
    </row>
    <row r="28" spans="1:10" ht="13.5" thickBot="1">
      <c r="I28" s="33"/>
    </row>
    <row r="29" spans="1:10" ht="13.5" thickBot="1">
      <c r="A29" s="130" t="s">
        <v>79</v>
      </c>
      <c r="B29" s="131" t="s">
        <v>79</v>
      </c>
      <c r="C29" s="131" t="s">
        <v>79</v>
      </c>
      <c r="D29" s="131" t="s">
        <v>79</v>
      </c>
      <c r="E29" s="131" t="s">
        <v>79</v>
      </c>
      <c r="F29" s="131" t="s">
        <v>79</v>
      </c>
      <c r="G29" s="131" t="s">
        <v>79</v>
      </c>
      <c r="H29" s="131" t="s">
        <v>79</v>
      </c>
      <c r="I29" s="131" t="s">
        <v>79</v>
      </c>
      <c r="J29" s="132" t="s">
        <v>79</v>
      </c>
    </row>
    <row r="30" spans="1:10" ht="30" customHeight="1">
      <c r="A30" s="144" t="s">
        <v>2</v>
      </c>
      <c r="B30" s="145" t="s">
        <v>2</v>
      </c>
      <c r="C30" s="15" t="s">
        <v>80</v>
      </c>
      <c r="D30" s="15" t="s">
        <v>81</v>
      </c>
      <c r="E30" s="15" t="s">
        <v>82</v>
      </c>
      <c r="F30" s="15" t="s">
        <v>83</v>
      </c>
      <c r="G30" s="15" t="s">
        <v>84</v>
      </c>
      <c r="H30" s="15" t="s">
        <v>25</v>
      </c>
      <c r="I30" s="15" t="s">
        <v>85</v>
      </c>
      <c r="J30" s="16" t="s">
        <v>4</v>
      </c>
    </row>
    <row r="31" spans="1:10">
      <c r="A31" s="146" t="s">
        <v>68</v>
      </c>
      <c r="B31" s="147" t="s">
        <v>68</v>
      </c>
      <c r="C31" s="7">
        <v>22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1</v>
      </c>
      <c r="J31" s="48">
        <f>SUM(C31:I31)</f>
        <v>24</v>
      </c>
    </row>
    <row r="32" spans="1:10">
      <c r="A32" s="146" t="s">
        <v>69</v>
      </c>
      <c r="B32" s="147" t="s">
        <v>69</v>
      </c>
      <c r="C32" s="7">
        <v>22</v>
      </c>
      <c r="D32" s="7">
        <v>16</v>
      </c>
      <c r="E32" s="7">
        <v>1</v>
      </c>
      <c r="F32" s="7">
        <v>0</v>
      </c>
      <c r="G32" s="7">
        <v>0</v>
      </c>
      <c r="H32" s="7">
        <v>1</v>
      </c>
      <c r="I32" s="7">
        <v>1</v>
      </c>
      <c r="J32" s="48">
        <f t="shared" ref="J32:J34" si="6">SUM(C32:I32)</f>
        <v>41</v>
      </c>
    </row>
    <row r="33" spans="1:12">
      <c r="A33" s="146" t="s">
        <v>70</v>
      </c>
      <c r="B33" s="147" t="s">
        <v>70</v>
      </c>
      <c r="C33" s="7">
        <v>1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48">
        <f t="shared" si="6"/>
        <v>3</v>
      </c>
    </row>
    <row r="34" spans="1:12">
      <c r="A34" s="146" t="s">
        <v>71</v>
      </c>
      <c r="B34" s="147" t="s">
        <v>71</v>
      </c>
      <c r="C34" s="7">
        <v>3</v>
      </c>
      <c r="D34" s="7">
        <v>7</v>
      </c>
      <c r="E34" s="7">
        <v>0</v>
      </c>
      <c r="F34" s="7">
        <v>0</v>
      </c>
      <c r="G34" s="7">
        <v>0</v>
      </c>
      <c r="H34" s="7">
        <v>1</v>
      </c>
      <c r="I34" s="7">
        <v>2</v>
      </c>
      <c r="J34" s="48">
        <f t="shared" si="6"/>
        <v>13</v>
      </c>
    </row>
    <row r="35" spans="1:12" ht="13.5" thickBot="1">
      <c r="A35" s="124" t="s">
        <v>221</v>
      </c>
      <c r="B35" s="125"/>
      <c r="C35" s="49">
        <f>SUM(C31:C34)</f>
        <v>48</v>
      </c>
      <c r="D35" s="49">
        <f t="shared" ref="D35:I35" si="7">SUM(D31:D34)</f>
        <v>24</v>
      </c>
      <c r="E35" s="49">
        <f t="shared" si="7"/>
        <v>2</v>
      </c>
      <c r="F35" s="49">
        <f t="shared" si="7"/>
        <v>0</v>
      </c>
      <c r="G35" s="49">
        <f t="shared" si="7"/>
        <v>0</v>
      </c>
      <c r="H35" s="49">
        <f t="shared" si="7"/>
        <v>2</v>
      </c>
      <c r="I35" s="49">
        <f t="shared" si="7"/>
        <v>5</v>
      </c>
      <c r="J35" s="50">
        <f>SUM(C35:I35)</f>
        <v>81</v>
      </c>
    </row>
    <row r="37" spans="1:12" ht="13.5" thickBot="1"/>
    <row r="38" spans="1:12" ht="13.5" thickBot="1">
      <c r="A38" s="130" t="s">
        <v>86</v>
      </c>
      <c r="B38" s="131" t="s">
        <v>86</v>
      </c>
      <c r="C38" s="131" t="s">
        <v>86</v>
      </c>
      <c r="D38" s="131" t="s">
        <v>86</v>
      </c>
      <c r="E38" s="131" t="s">
        <v>86</v>
      </c>
      <c r="F38" s="131" t="s">
        <v>86</v>
      </c>
      <c r="G38" s="131" t="s">
        <v>86</v>
      </c>
      <c r="H38" s="131" t="s">
        <v>86</v>
      </c>
      <c r="I38" s="131" t="s">
        <v>86</v>
      </c>
      <c r="J38" s="154"/>
    </row>
    <row r="39" spans="1:12" ht="30" customHeight="1">
      <c r="A39" s="144" t="s">
        <v>2</v>
      </c>
      <c r="B39" s="145" t="s">
        <v>2</v>
      </c>
      <c r="C39" s="84" t="s">
        <v>249</v>
      </c>
      <c r="D39" s="84" t="s">
        <v>250</v>
      </c>
      <c r="E39" s="84" t="s">
        <v>251</v>
      </c>
      <c r="F39" s="84" t="s">
        <v>252</v>
      </c>
      <c r="G39" s="84" t="s">
        <v>253</v>
      </c>
      <c r="H39" s="84" t="s">
        <v>87</v>
      </c>
      <c r="I39" s="15" t="s">
        <v>4</v>
      </c>
      <c r="J39" s="38" t="s">
        <v>225</v>
      </c>
    </row>
    <row r="40" spans="1:12">
      <c r="A40" s="146" t="s">
        <v>68</v>
      </c>
      <c r="B40" s="147" t="s">
        <v>68</v>
      </c>
      <c r="C40" s="7">
        <v>2</v>
      </c>
      <c r="D40" s="7">
        <v>9</v>
      </c>
      <c r="E40" s="7">
        <v>7</v>
      </c>
      <c r="F40" s="7">
        <v>2</v>
      </c>
      <c r="G40" s="7">
        <v>1</v>
      </c>
      <c r="H40" s="7">
        <v>2</v>
      </c>
      <c r="I40" s="37">
        <f>SUM(C40:H40)</f>
        <v>23</v>
      </c>
      <c r="J40" s="54">
        <f>(C40*$C$45+D40*$D$45+E40*$E$45+F40*$F$45+G40*$G$45)/SUM(C40:G40)</f>
        <v>7.666666666666667</v>
      </c>
    </row>
    <row r="41" spans="1:12">
      <c r="A41" s="146" t="s">
        <v>69</v>
      </c>
      <c r="B41" s="147" t="s">
        <v>69</v>
      </c>
      <c r="C41" s="7">
        <v>5</v>
      </c>
      <c r="D41" s="7">
        <v>16</v>
      </c>
      <c r="E41" s="7">
        <v>3</v>
      </c>
      <c r="F41" s="7">
        <v>3</v>
      </c>
      <c r="G41" s="7">
        <v>6</v>
      </c>
      <c r="H41" s="7">
        <v>4</v>
      </c>
      <c r="I41" s="37">
        <f t="shared" ref="I41:I43" si="8">SUM(C41:H41)</f>
        <v>37</v>
      </c>
      <c r="J41" s="54">
        <f t="shared" ref="J41:J43" si="9">(C41*$C$45+D41*$D$45+E41*$E$45+F41*$F$45+G41*$G$45)/SUM(C41:G41)</f>
        <v>7.9242424242424239</v>
      </c>
    </row>
    <row r="42" spans="1:12">
      <c r="A42" s="146" t="s">
        <v>70</v>
      </c>
      <c r="B42" s="147" t="s">
        <v>70</v>
      </c>
      <c r="C42" s="7">
        <v>1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37">
        <f t="shared" si="8"/>
        <v>2</v>
      </c>
      <c r="J42" s="54">
        <f t="shared" si="9"/>
        <v>8.75</v>
      </c>
    </row>
    <row r="43" spans="1:12">
      <c r="A43" s="146" t="s">
        <v>71</v>
      </c>
      <c r="B43" s="147" t="s">
        <v>71</v>
      </c>
      <c r="C43" s="7">
        <v>0</v>
      </c>
      <c r="D43" s="7">
        <v>1</v>
      </c>
      <c r="E43" s="7">
        <v>3</v>
      </c>
      <c r="F43" s="7">
        <v>1</v>
      </c>
      <c r="G43" s="7">
        <v>1</v>
      </c>
      <c r="H43" s="7">
        <v>5</v>
      </c>
      <c r="I43" s="37">
        <f t="shared" si="8"/>
        <v>11</v>
      </c>
      <c r="J43" s="54">
        <f t="shared" si="9"/>
        <v>10</v>
      </c>
    </row>
    <row r="44" spans="1:12">
      <c r="A44" s="155" t="s">
        <v>221</v>
      </c>
      <c r="B44" s="156"/>
      <c r="C44" s="19">
        <f>SUM(C40:C43)</f>
        <v>8</v>
      </c>
      <c r="D44" s="19">
        <f t="shared" ref="D44:H44" si="10">SUM(D40:D43)</f>
        <v>26</v>
      </c>
      <c r="E44" s="19">
        <f t="shared" si="10"/>
        <v>13</v>
      </c>
      <c r="F44" s="19">
        <f t="shared" si="10"/>
        <v>6</v>
      </c>
      <c r="G44" s="19">
        <f t="shared" si="10"/>
        <v>9</v>
      </c>
      <c r="H44" s="19">
        <f t="shared" si="10"/>
        <v>11</v>
      </c>
      <c r="I44" s="40">
        <f>SUM(C44:H44)</f>
        <v>73</v>
      </c>
      <c r="J44" s="23"/>
    </row>
    <row r="45" spans="1:12" ht="13.5" thickBot="1">
      <c r="A45" s="157" t="s">
        <v>222</v>
      </c>
      <c r="B45" s="158"/>
      <c r="C45" s="55">
        <v>2.5</v>
      </c>
      <c r="D45" s="55">
        <v>6</v>
      </c>
      <c r="E45" s="55">
        <v>9</v>
      </c>
      <c r="F45" s="55">
        <v>12</v>
      </c>
      <c r="G45" s="55">
        <v>15</v>
      </c>
      <c r="H45" s="56"/>
      <c r="I45" s="24"/>
      <c r="J45" s="57">
        <f>SUM(J40:J43)/4</f>
        <v>8.5852272727272734</v>
      </c>
    </row>
    <row r="47" spans="1:12" ht="13.5" thickBot="1"/>
    <row r="48" spans="1:12" ht="13.5" thickBot="1">
      <c r="A48" s="130" t="s">
        <v>88</v>
      </c>
      <c r="B48" s="131" t="s">
        <v>88</v>
      </c>
      <c r="C48" s="131" t="s">
        <v>88</v>
      </c>
      <c r="D48" s="131" t="s">
        <v>88</v>
      </c>
      <c r="E48" s="131" t="s">
        <v>88</v>
      </c>
      <c r="F48" s="131" t="s">
        <v>88</v>
      </c>
      <c r="G48" s="131" t="s">
        <v>88</v>
      </c>
      <c r="H48" s="131" t="s">
        <v>88</v>
      </c>
      <c r="I48" s="131" t="s">
        <v>88</v>
      </c>
      <c r="J48" s="131" t="s">
        <v>88</v>
      </c>
      <c r="K48" s="131" t="s">
        <v>88</v>
      </c>
      <c r="L48" s="154"/>
    </row>
    <row r="49" spans="1:12" ht="30" customHeight="1">
      <c r="A49" s="144" t="s">
        <v>2</v>
      </c>
      <c r="B49" s="145" t="s">
        <v>2</v>
      </c>
      <c r="C49" s="15" t="s">
        <v>254</v>
      </c>
      <c r="D49" s="15" t="s">
        <v>255</v>
      </c>
      <c r="E49" s="15" t="s">
        <v>256</v>
      </c>
      <c r="F49" s="15" t="s">
        <v>257</v>
      </c>
      <c r="G49" s="15" t="s">
        <v>258</v>
      </c>
      <c r="H49" s="15" t="s">
        <v>259</v>
      </c>
      <c r="I49" s="15" t="s">
        <v>247</v>
      </c>
      <c r="J49" s="15" t="s">
        <v>87</v>
      </c>
      <c r="K49" s="15" t="s">
        <v>4</v>
      </c>
      <c r="L49" s="38" t="s">
        <v>226</v>
      </c>
    </row>
    <row r="50" spans="1:12">
      <c r="A50" s="146" t="s">
        <v>68</v>
      </c>
      <c r="B50" s="147" t="s">
        <v>68</v>
      </c>
      <c r="C50" s="7">
        <v>3</v>
      </c>
      <c r="D50" s="7">
        <v>5</v>
      </c>
      <c r="E50" s="7">
        <v>2</v>
      </c>
      <c r="F50" s="7">
        <v>1</v>
      </c>
      <c r="G50" s="7">
        <v>0</v>
      </c>
      <c r="H50" s="7">
        <v>0</v>
      </c>
      <c r="I50" s="7">
        <v>1</v>
      </c>
      <c r="J50" s="7">
        <v>10</v>
      </c>
      <c r="K50" s="37">
        <f>SUM(C50:J50)</f>
        <v>22</v>
      </c>
      <c r="L50" s="52">
        <f>(C50*$C$55+D50*$D$55+E50*$E$55+F50*$F$55+G50*$G$55+H50*$H$55+I50*$I$55)/SUM(C50:I50)</f>
        <v>6.6250000000000003E-2</v>
      </c>
    </row>
    <row r="51" spans="1:12">
      <c r="A51" s="146" t="s">
        <v>69</v>
      </c>
      <c r="B51" s="147" t="s">
        <v>69</v>
      </c>
      <c r="C51" s="7">
        <v>6</v>
      </c>
      <c r="D51" s="7">
        <v>5</v>
      </c>
      <c r="E51" s="7">
        <v>5</v>
      </c>
      <c r="F51" s="7">
        <v>6</v>
      </c>
      <c r="G51" s="7">
        <v>0</v>
      </c>
      <c r="H51" s="7">
        <v>0</v>
      </c>
      <c r="I51" s="7">
        <v>0</v>
      </c>
      <c r="J51" s="7">
        <v>13</v>
      </c>
      <c r="K51" s="37">
        <f t="shared" ref="K51:K53" si="11">SUM(C51:J51)</f>
        <v>35</v>
      </c>
      <c r="L51" s="52">
        <f t="shared" ref="L51:L53" si="12">(C51*$C$55+D51*$D$55+E51*$E$55+F51*$F$55+G51*$G$55+H51*$H$55+I51*$I$55)/SUM(C51:I51)</f>
        <v>6.5909090909090917E-2</v>
      </c>
    </row>
    <row r="52" spans="1:12">
      <c r="A52" s="146" t="s">
        <v>70</v>
      </c>
      <c r="B52" s="147" t="s">
        <v>70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1</v>
      </c>
      <c r="J52" s="7">
        <v>1</v>
      </c>
      <c r="K52" s="37">
        <f t="shared" si="11"/>
        <v>2</v>
      </c>
      <c r="L52" s="52">
        <f t="shared" si="12"/>
        <v>0.16</v>
      </c>
    </row>
    <row r="53" spans="1:12">
      <c r="A53" s="146" t="s">
        <v>71</v>
      </c>
      <c r="B53" s="147" t="s">
        <v>71</v>
      </c>
      <c r="C53" s="7">
        <v>2</v>
      </c>
      <c r="D53" s="7">
        <v>1</v>
      </c>
      <c r="E53" s="7">
        <v>2</v>
      </c>
      <c r="F53" s="7">
        <v>0</v>
      </c>
      <c r="G53" s="7">
        <v>0</v>
      </c>
      <c r="H53" s="7">
        <v>0</v>
      </c>
      <c r="I53" s="7">
        <v>0</v>
      </c>
      <c r="J53" s="7">
        <v>5</v>
      </c>
      <c r="K53" s="37">
        <f t="shared" si="11"/>
        <v>10</v>
      </c>
      <c r="L53" s="52">
        <f t="shared" si="12"/>
        <v>5.4000000000000006E-2</v>
      </c>
    </row>
    <row r="54" spans="1:12">
      <c r="A54" s="155" t="s">
        <v>221</v>
      </c>
      <c r="B54" s="156"/>
      <c r="C54" s="19">
        <f>SUM(C50:C53)</f>
        <v>11</v>
      </c>
      <c r="D54" s="19">
        <f t="shared" ref="D54:J54" si="13">SUM(D50:D53)</f>
        <v>11</v>
      </c>
      <c r="E54" s="19">
        <f t="shared" si="13"/>
        <v>9</v>
      </c>
      <c r="F54" s="19">
        <f t="shared" si="13"/>
        <v>7</v>
      </c>
      <c r="G54" s="19">
        <f t="shared" si="13"/>
        <v>0</v>
      </c>
      <c r="H54" s="19">
        <f t="shared" si="13"/>
        <v>0</v>
      </c>
      <c r="I54" s="19">
        <f t="shared" si="13"/>
        <v>2</v>
      </c>
      <c r="J54" s="19">
        <f t="shared" si="13"/>
        <v>29</v>
      </c>
      <c r="K54" s="40">
        <f>SUM(C54:J54)</f>
        <v>69</v>
      </c>
      <c r="L54" s="23"/>
    </row>
    <row r="55" spans="1:12" ht="13.5" thickBot="1">
      <c r="A55" s="160" t="s">
        <v>222</v>
      </c>
      <c r="B55" s="161"/>
      <c r="C55" s="42">
        <v>2.5000000000000001E-2</v>
      </c>
      <c r="D55" s="42">
        <v>0.06</v>
      </c>
      <c r="E55" s="42">
        <v>0.08</v>
      </c>
      <c r="F55" s="42">
        <v>0.1</v>
      </c>
      <c r="G55" s="42">
        <v>0.12</v>
      </c>
      <c r="H55" s="42">
        <v>0.14000000000000001</v>
      </c>
      <c r="I55" s="42">
        <v>0.16</v>
      </c>
      <c r="J55" s="24"/>
      <c r="K55" s="24"/>
      <c r="L55" s="53">
        <f>SUM(L50:L54)/4</f>
        <v>8.6539772727272729E-2</v>
      </c>
    </row>
  </sheetData>
  <mergeCells count="41">
    <mergeCell ref="A55:B55"/>
    <mergeCell ref="A50:B50"/>
    <mergeCell ref="A52:B52"/>
    <mergeCell ref="A51:B51"/>
    <mergeCell ref="A53:B53"/>
    <mergeCell ref="A54:B54"/>
    <mergeCell ref="A1:K1"/>
    <mergeCell ref="A11:B11"/>
    <mergeCell ref="A13:B13"/>
    <mergeCell ref="A20:B20"/>
    <mergeCell ref="A22:B22"/>
    <mergeCell ref="A7:J7"/>
    <mergeCell ref="A9:J9"/>
    <mergeCell ref="A32:B32"/>
    <mergeCell ref="A34:B34"/>
    <mergeCell ref="A42:B42"/>
    <mergeCell ref="A49:B49"/>
    <mergeCell ref="A43:B43"/>
    <mergeCell ref="A41:B41"/>
    <mergeCell ref="A40:B40"/>
    <mergeCell ref="A33:B33"/>
    <mergeCell ref="A39:B39"/>
    <mergeCell ref="A35:B35"/>
    <mergeCell ref="A38:J38"/>
    <mergeCell ref="A44:B44"/>
    <mergeCell ref="A45:B45"/>
    <mergeCell ref="A48:L48"/>
    <mergeCell ref="A24:B24"/>
    <mergeCell ref="A29:J29"/>
    <mergeCell ref="A31:B31"/>
    <mergeCell ref="A10:B10"/>
    <mergeCell ref="A12:B12"/>
    <mergeCell ref="A14:B14"/>
    <mergeCell ref="A15:B15"/>
    <mergeCell ref="A16:B16"/>
    <mergeCell ref="A19:J19"/>
    <mergeCell ref="A21:B21"/>
    <mergeCell ref="A23:B23"/>
    <mergeCell ref="A30:B30"/>
    <mergeCell ref="A25:B25"/>
    <mergeCell ref="A26:B26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0"/>
  </sheetPr>
  <dimension ref="A1:K51"/>
  <sheetViews>
    <sheetView workbookViewId="0">
      <pane ySplit="7" topLeftCell="A8" activePane="bottomLeft" state="frozen"/>
      <selection pane="bottomLeft" sqref="A1:K1"/>
    </sheetView>
  </sheetViews>
  <sheetFormatPr defaultRowHeight="12.75"/>
  <cols>
    <col min="1" max="1" width="15.42578125" style="8" bestFit="1" customWidth="1"/>
    <col min="2" max="2" width="35.7109375" style="8" customWidth="1"/>
    <col min="3" max="7" width="13.7109375" style="8" customWidth="1"/>
    <col min="8" max="9" width="15.42578125" style="8" bestFit="1" customWidth="1"/>
    <col min="10" max="11" width="13.7109375" style="8" customWidth="1"/>
    <col min="12" max="12" width="10.5703125" style="8" customWidth="1"/>
    <col min="13" max="13" width="15.42578125" style="8" bestFit="1" customWidth="1"/>
    <col min="14" max="14" width="10.28515625" style="8" customWidth="1"/>
    <col min="15" max="15" width="9.140625" style="8"/>
    <col min="16" max="16" width="14.5703125" style="8" bestFit="1" customWidth="1"/>
    <col min="17" max="21" width="9.140625" style="8"/>
    <col min="22" max="22" width="10.140625" style="8" customWidth="1"/>
    <col min="23" max="16384" width="9.140625" style="8"/>
  </cols>
  <sheetData>
    <row r="1" spans="1:11" ht="35.1" customHeight="1" thickBot="1">
      <c r="A1" s="115" t="s">
        <v>217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35"/>
      <c r="I1" s="135"/>
      <c r="J1" s="135"/>
      <c r="K1" s="136"/>
    </row>
    <row r="2" spans="1:11" ht="15.75" thickBot="1">
      <c r="A2" s="10"/>
      <c r="B2" s="10"/>
      <c r="C2" s="10"/>
      <c r="D2" s="10"/>
      <c r="E2" s="10"/>
      <c r="F2" s="10"/>
      <c r="G2" s="10"/>
    </row>
    <row r="3" spans="1:11" ht="22.5">
      <c r="A3" s="1"/>
      <c r="B3" s="85"/>
      <c r="C3" s="2"/>
      <c r="D3" s="3" t="s">
        <v>209</v>
      </c>
      <c r="E3" s="64" t="s">
        <v>210</v>
      </c>
      <c r="F3" s="10"/>
      <c r="G3" s="10"/>
    </row>
    <row r="4" spans="1:11" ht="22.5">
      <c r="A4" s="4"/>
      <c r="B4" s="5"/>
      <c r="C4" s="6"/>
      <c r="D4" s="3" t="s">
        <v>209</v>
      </c>
      <c r="E4" s="65" t="s">
        <v>211</v>
      </c>
      <c r="F4" s="10"/>
      <c r="G4" s="10"/>
    </row>
    <row r="5" spans="1:11" ht="23.25" thickBot="1">
      <c r="A5" s="4"/>
      <c r="B5" s="4"/>
      <c r="C5" s="7"/>
      <c r="D5" s="3" t="s">
        <v>209</v>
      </c>
      <c r="E5" s="66" t="s">
        <v>212</v>
      </c>
      <c r="F5" s="10"/>
      <c r="G5" s="10"/>
    </row>
    <row r="6" spans="1:11" ht="15.75" thickBot="1">
      <c r="A6" s="10"/>
      <c r="B6" s="10"/>
      <c r="C6" s="10"/>
      <c r="D6" s="10"/>
      <c r="E6" s="10"/>
      <c r="F6" s="10"/>
      <c r="G6" s="10"/>
    </row>
    <row r="7" spans="1:11" ht="23.25" customHeight="1" thickBot="1">
      <c r="A7" s="110" t="s">
        <v>272</v>
      </c>
      <c r="B7" s="111"/>
      <c r="C7" s="111"/>
      <c r="D7" s="111"/>
      <c r="E7" s="111"/>
      <c r="F7" s="111"/>
      <c r="G7" s="112"/>
      <c r="H7" s="17"/>
      <c r="I7" s="17"/>
      <c r="J7" s="17"/>
      <c r="K7" s="17"/>
    </row>
    <row r="8" spans="1:11" s="29" customFormat="1" ht="13.5" thickBot="1">
      <c r="A8" s="20"/>
      <c r="B8" s="58"/>
      <c r="C8" s="58"/>
      <c r="D8" s="58"/>
      <c r="E8" s="58"/>
      <c r="F8" s="58"/>
      <c r="G8" s="58"/>
      <c r="H8" s="59"/>
      <c r="I8" s="59"/>
      <c r="J8" s="59"/>
      <c r="K8" s="59"/>
    </row>
    <row r="9" spans="1:11" ht="13.5" thickBot="1">
      <c r="A9" s="165" t="s">
        <v>229</v>
      </c>
      <c r="B9" s="166"/>
      <c r="C9" s="166"/>
      <c r="D9" s="166"/>
      <c r="E9" s="166"/>
      <c r="F9" s="166"/>
      <c r="G9" s="151"/>
    </row>
    <row r="10" spans="1:11" ht="38.25">
      <c r="A10" s="167" t="s">
        <v>2</v>
      </c>
      <c r="B10" s="168"/>
      <c r="C10" s="69" t="s">
        <v>89</v>
      </c>
      <c r="D10" s="69" t="s">
        <v>90</v>
      </c>
      <c r="E10" s="69" t="s">
        <v>91</v>
      </c>
      <c r="F10" s="69" t="s">
        <v>82</v>
      </c>
      <c r="G10" s="70" t="s">
        <v>4</v>
      </c>
    </row>
    <row r="11" spans="1:11">
      <c r="A11" s="170" t="s">
        <v>18</v>
      </c>
      <c r="B11" s="129"/>
      <c r="C11" s="88">
        <v>3</v>
      </c>
      <c r="D11" s="88">
        <v>1</v>
      </c>
      <c r="E11" s="88">
        <v>3</v>
      </c>
      <c r="F11" s="88">
        <v>0</v>
      </c>
      <c r="G11" s="71">
        <f>SUM(C11:F11)</f>
        <v>7</v>
      </c>
    </row>
    <row r="12" spans="1:11">
      <c r="A12" s="170" t="s">
        <v>19</v>
      </c>
      <c r="B12" s="129"/>
      <c r="C12" s="88">
        <v>19</v>
      </c>
      <c r="D12" s="88">
        <v>6</v>
      </c>
      <c r="E12" s="88">
        <v>12</v>
      </c>
      <c r="F12" s="88">
        <v>2</v>
      </c>
      <c r="G12" s="71">
        <f t="shared" ref="G12:G15" si="0">SUM(C12:F12)</f>
        <v>39</v>
      </c>
    </row>
    <row r="13" spans="1:11">
      <c r="A13" s="170" t="s">
        <v>20</v>
      </c>
      <c r="B13" s="129"/>
      <c r="C13" s="88">
        <v>11</v>
      </c>
      <c r="D13" s="88">
        <v>0</v>
      </c>
      <c r="E13" s="88">
        <v>0</v>
      </c>
      <c r="F13" s="88">
        <v>1</v>
      </c>
      <c r="G13" s="71">
        <f t="shared" si="0"/>
        <v>12</v>
      </c>
    </row>
    <row r="14" spans="1:11">
      <c r="A14" s="170" t="s">
        <v>11</v>
      </c>
      <c r="B14" s="129"/>
      <c r="C14" s="88">
        <v>4</v>
      </c>
      <c r="D14" s="88">
        <v>0</v>
      </c>
      <c r="E14" s="88">
        <v>0</v>
      </c>
      <c r="F14" s="88">
        <v>0</v>
      </c>
      <c r="G14" s="71">
        <f t="shared" si="0"/>
        <v>4</v>
      </c>
    </row>
    <row r="15" spans="1:11" ht="13.5" thickBot="1">
      <c r="A15" s="171" t="s">
        <v>227</v>
      </c>
      <c r="B15" s="134"/>
      <c r="C15" s="72">
        <f>SUM(C11:C14)</f>
        <v>37</v>
      </c>
      <c r="D15" s="72">
        <f t="shared" ref="D15:F15" si="1">SUM(D11:D14)</f>
        <v>7</v>
      </c>
      <c r="E15" s="72">
        <f t="shared" si="1"/>
        <v>15</v>
      </c>
      <c r="F15" s="72">
        <f t="shared" si="1"/>
        <v>3</v>
      </c>
      <c r="G15" s="73">
        <f t="shared" si="0"/>
        <v>62</v>
      </c>
    </row>
    <row r="17" spans="1:11" ht="13.5" thickBot="1"/>
    <row r="18" spans="1:11" ht="13.5" thickBot="1">
      <c r="A18" s="165" t="s">
        <v>237</v>
      </c>
      <c r="B18" s="166"/>
      <c r="C18" s="166"/>
      <c r="D18" s="166"/>
      <c r="E18" s="166"/>
      <c r="F18" s="166"/>
      <c r="G18" s="151"/>
    </row>
    <row r="19" spans="1:11" ht="38.25">
      <c r="A19" s="167" t="s">
        <v>2</v>
      </c>
      <c r="B19" s="168"/>
      <c r="C19" s="69" t="s">
        <v>89</v>
      </c>
      <c r="D19" s="69" t="s">
        <v>90</v>
      </c>
      <c r="E19" s="69" t="s">
        <v>91</v>
      </c>
      <c r="F19" s="69" t="s">
        <v>82</v>
      </c>
      <c r="G19" s="70" t="s">
        <v>227</v>
      </c>
    </row>
    <row r="20" spans="1:11">
      <c r="A20" s="170" t="s">
        <v>196</v>
      </c>
      <c r="B20" s="129"/>
      <c r="C20" s="89">
        <f t="shared" ref="C20:F23" si="2">C11/SUM($C11:$F11)</f>
        <v>0.42857142857142855</v>
      </c>
      <c r="D20" s="89">
        <f t="shared" si="2"/>
        <v>0.14285714285714285</v>
      </c>
      <c r="E20" s="89">
        <f t="shared" si="2"/>
        <v>0.42857142857142855</v>
      </c>
      <c r="F20" s="89">
        <f t="shared" si="2"/>
        <v>0</v>
      </c>
      <c r="G20" s="74">
        <f>SUM(C20:F20)</f>
        <v>1</v>
      </c>
    </row>
    <row r="21" spans="1:11">
      <c r="A21" s="170" t="s">
        <v>197</v>
      </c>
      <c r="B21" s="129"/>
      <c r="C21" s="89">
        <f t="shared" si="2"/>
        <v>0.48717948717948717</v>
      </c>
      <c r="D21" s="89">
        <f t="shared" si="2"/>
        <v>0.15384615384615385</v>
      </c>
      <c r="E21" s="89">
        <f t="shared" si="2"/>
        <v>0.30769230769230771</v>
      </c>
      <c r="F21" s="89">
        <f t="shared" si="2"/>
        <v>5.128205128205128E-2</v>
      </c>
      <c r="G21" s="74">
        <f t="shared" ref="G21:G23" si="3">SUM(C21:F21)</f>
        <v>1</v>
      </c>
    </row>
    <row r="22" spans="1:11">
      <c r="A22" s="170" t="s">
        <v>198</v>
      </c>
      <c r="B22" s="129"/>
      <c r="C22" s="89">
        <f t="shared" si="2"/>
        <v>0.91666666666666663</v>
      </c>
      <c r="D22" s="89">
        <f t="shared" si="2"/>
        <v>0</v>
      </c>
      <c r="E22" s="89">
        <f t="shared" si="2"/>
        <v>0</v>
      </c>
      <c r="F22" s="89">
        <f t="shared" si="2"/>
        <v>8.3333333333333329E-2</v>
      </c>
      <c r="G22" s="74">
        <f t="shared" si="3"/>
        <v>1</v>
      </c>
    </row>
    <row r="23" spans="1:11" ht="13.5" thickBot="1">
      <c r="A23" s="169" t="s">
        <v>204</v>
      </c>
      <c r="B23" s="164"/>
      <c r="C23" s="90">
        <f t="shared" si="2"/>
        <v>1</v>
      </c>
      <c r="D23" s="90">
        <f t="shared" si="2"/>
        <v>0</v>
      </c>
      <c r="E23" s="90">
        <f t="shared" si="2"/>
        <v>0</v>
      </c>
      <c r="F23" s="90">
        <f t="shared" si="2"/>
        <v>0</v>
      </c>
      <c r="G23" s="75">
        <f t="shared" si="3"/>
        <v>1</v>
      </c>
    </row>
    <row r="25" spans="1:11" ht="13.5" thickBot="1"/>
    <row r="26" spans="1:11" ht="13.5" thickBot="1">
      <c r="A26" s="165" t="s">
        <v>230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51"/>
    </row>
    <row r="27" spans="1:11" ht="38.25">
      <c r="A27" s="167" t="s">
        <v>2</v>
      </c>
      <c r="B27" s="168"/>
      <c r="C27" s="69" t="s">
        <v>93</v>
      </c>
      <c r="D27" s="69" t="s">
        <v>94</v>
      </c>
      <c r="E27" s="69" t="s">
        <v>95</v>
      </c>
      <c r="F27" s="69" t="s">
        <v>194</v>
      </c>
      <c r="G27" s="69" t="s">
        <v>96</v>
      </c>
      <c r="H27" s="69" t="s">
        <v>83</v>
      </c>
      <c r="I27" s="69" t="s">
        <v>84</v>
      </c>
      <c r="J27" s="69" t="s">
        <v>11</v>
      </c>
      <c r="K27" s="70" t="s">
        <v>4</v>
      </c>
    </row>
    <row r="28" spans="1:11">
      <c r="A28" s="162" t="s">
        <v>199</v>
      </c>
      <c r="B28" s="129"/>
      <c r="C28" s="88">
        <v>1</v>
      </c>
      <c r="D28" s="88">
        <v>4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1</v>
      </c>
      <c r="K28" s="71">
        <f>SUM(C28:J28)</f>
        <v>6</v>
      </c>
    </row>
    <row r="29" spans="1:11">
      <c r="A29" s="162" t="s">
        <v>200</v>
      </c>
      <c r="B29" s="129"/>
      <c r="C29" s="88">
        <v>16</v>
      </c>
      <c r="D29" s="88">
        <v>15</v>
      </c>
      <c r="E29" s="88">
        <v>4</v>
      </c>
      <c r="F29" s="88">
        <v>2</v>
      </c>
      <c r="G29" s="88">
        <v>0</v>
      </c>
      <c r="H29" s="88">
        <v>0</v>
      </c>
      <c r="I29" s="88">
        <v>0</v>
      </c>
      <c r="J29" s="88">
        <v>0</v>
      </c>
      <c r="K29" s="71">
        <f t="shared" ref="K29:K32" si="4">SUM(C29:J29)</f>
        <v>37</v>
      </c>
    </row>
    <row r="30" spans="1:11">
      <c r="A30" s="162" t="s">
        <v>201</v>
      </c>
      <c r="B30" s="129"/>
      <c r="C30" s="88">
        <v>6</v>
      </c>
      <c r="D30" s="88">
        <v>3</v>
      </c>
      <c r="E30" s="88">
        <v>1</v>
      </c>
      <c r="F30" s="88">
        <v>1</v>
      </c>
      <c r="G30" s="88">
        <v>0</v>
      </c>
      <c r="H30" s="88">
        <v>0</v>
      </c>
      <c r="I30" s="88">
        <v>0</v>
      </c>
      <c r="J30" s="88">
        <v>0</v>
      </c>
      <c r="K30" s="71">
        <f t="shared" si="4"/>
        <v>11</v>
      </c>
    </row>
    <row r="31" spans="1:11">
      <c r="A31" s="162" t="s">
        <v>204</v>
      </c>
      <c r="B31" s="129"/>
      <c r="C31" s="88">
        <v>0</v>
      </c>
      <c r="D31" s="88">
        <v>1</v>
      </c>
      <c r="E31" s="88">
        <v>0</v>
      </c>
      <c r="F31" s="88">
        <v>2</v>
      </c>
      <c r="G31" s="88">
        <v>1</v>
      </c>
      <c r="H31" s="88">
        <v>0</v>
      </c>
      <c r="I31" s="88">
        <v>0</v>
      </c>
      <c r="J31" s="88">
        <v>0</v>
      </c>
      <c r="K31" s="71">
        <f t="shared" si="4"/>
        <v>4</v>
      </c>
    </row>
    <row r="32" spans="1:11" ht="13.5" thickBot="1">
      <c r="A32" s="163" t="s">
        <v>227</v>
      </c>
      <c r="B32" s="164"/>
      <c r="C32" s="72">
        <f>SUM(C28:C31)</f>
        <v>23</v>
      </c>
      <c r="D32" s="72">
        <f t="shared" ref="D32:J32" si="5">SUM(D28:D31)</f>
        <v>23</v>
      </c>
      <c r="E32" s="72">
        <f t="shared" si="5"/>
        <v>5</v>
      </c>
      <c r="F32" s="72">
        <f t="shared" si="5"/>
        <v>5</v>
      </c>
      <c r="G32" s="72">
        <f t="shared" si="5"/>
        <v>1</v>
      </c>
      <c r="H32" s="72">
        <f t="shared" si="5"/>
        <v>0</v>
      </c>
      <c r="I32" s="72">
        <f t="shared" si="5"/>
        <v>0</v>
      </c>
      <c r="J32" s="72">
        <f t="shared" si="5"/>
        <v>1</v>
      </c>
      <c r="K32" s="73">
        <f t="shared" si="4"/>
        <v>58</v>
      </c>
    </row>
    <row r="34" spans="1:7" ht="13.5" thickBot="1"/>
    <row r="35" spans="1:7" ht="13.5" thickBot="1">
      <c r="A35" s="165" t="s">
        <v>231</v>
      </c>
      <c r="B35" s="166"/>
      <c r="C35" s="166"/>
      <c r="D35" s="166"/>
      <c r="E35" s="166"/>
      <c r="F35" s="151"/>
    </row>
    <row r="36" spans="1:7" ht="25.5">
      <c r="A36" s="167" t="s">
        <v>2</v>
      </c>
      <c r="B36" s="168"/>
      <c r="C36" s="69" t="s">
        <v>97</v>
      </c>
      <c r="D36" s="69" t="s">
        <v>98</v>
      </c>
      <c r="E36" s="69" t="s">
        <v>99</v>
      </c>
      <c r="F36" s="70" t="s">
        <v>227</v>
      </c>
    </row>
    <row r="37" spans="1:7">
      <c r="A37" s="162" t="s">
        <v>202</v>
      </c>
      <c r="B37" s="129"/>
      <c r="C37" s="91">
        <v>0.2</v>
      </c>
      <c r="D37" s="91">
        <v>0.8</v>
      </c>
      <c r="E37" s="91">
        <v>0</v>
      </c>
      <c r="F37" s="76">
        <f>SUM(C37:E37)</f>
        <v>1</v>
      </c>
    </row>
    <row r="38" spans="1:7">
      <c r="A38" s="162" t="s">
        <v>200</v>
      </c>
      <c r="B38" s="129"/>
      <c r="C38" s="91">
        <v>0.29729729729729731</v>
      </c>
      <c r="D38" s="91">
        <v>0.32432432432432434</v>
      </c>
      <c r="E38" s="91">
        <v>0.3783783783783784</v>
      </c>
      <c r="F38" s="76">
        <f t="shared" ref="F38:F41" si="6">SUM(C38:E38)</f>
        <v>1</v>
      </c>
    </row>
    <row r="39" spans="1:7">
      <c r="A39" s="162" t="s">
        <v>203</v>
      </c>
      <c r="B39" s="129"/>
      <c r="C39" s="91">
        <v>0.7</v>
      </c>
      <c r="D39" s="91">
        <v>0.2</v>
      </c>
      <c r="E39" s="91">
        <v>0.1</v>
      </c>
      <c r="F39" s="76">
        <f t="shared" si="6"/>
        <v>0.99999999999999989</v>
      </c>
    </row>
    <row r="40" spans="1:7">
      <c r="A40" s="162" t="s">
        <v>204</v>
      </c>
      <c r="B40" s="129"/>
      <c r="C40" s="91">
        <v>0.75</v>
      </c>
      <c r="D40" s="91">
        <v>0.25</v>
      </c>
      <c r="E40" s="91">
        <v>0</v>
      </c>
      <c r="F40" s="76">
        <f t="shared" si="6"/>
        <v>1</v>
      </c>
    </row>
    <row r="41" spans="1:7" ht="13.5" thickBot="1">
      <c r="A41" s="163" t="s">
        <v>238</v>
      </c>
      <c r="B41" s="164"/>
      <c r="C41" s="92">
        <v>1</v>
      </c>
      <c r="D41" s="92">
        <v>0</v>
      </c>
      <c r="E41" s="92">
        <v>0</v>
      </c>
      <c r="F41" s="77">
        <f t="shared" si="6"/>
        <v>1</v>
      </c>
    </row>
    <row r="42" spans="1:7">
      <c r="A42" s="29"/>
      <c r="B42" s="29"/>
      <c r="C42" s="29"/>
      <c r="D42" s="29"/>
      <c r="E42" s="29"/>
      <c r="F42" s="29"/>
      <c r="G42" s="29"/>
    </row>
    <row r="43" spans="1:7" ht="13.5" thickBot="1">
      <c r="A43" s="29"/>
      <c r="B43" s="29"/>
      <c r="C43" s="29"/>
      <c r="D43" s="29"/>
      <c r="E43" s="29"/>
      <c r="F43" s="29"/>
      <c r="G43" s="29"/>
    </row>
    <row r="44" spans="1:7" ht="13.5" thickBot="1">
      <c r="A44" s="165" t="s">
        <v>232</v>
      </c>
      <c r="B44" s="166"/>
      <c r="C44" s="166"/>
      <c r="D44" s="166"/>
      <c r="E44" s="166"/>
      <c r="F44" s="166"/>
      <c r="G44" s="151"/>
    </row>
    <row r="45" spans="1:7">
      <c r="A45" s="167" t="s">
        <v>2</v>
      </c>
      <c r="B45" s="168"/>
      <c r="C45" s="69" t="s">
        <v>93</v>
      </c>
      <c r="D45" s="69" t="s">
        <v>100</v>
      </c>
      <c r="E45" s="69" t="s">
        <v>101</v>
      </c>
      <c r="F45" s="69" t="s">
        <v>102</v>
      </c>
      <c r="G45" s="70" t="s">
        <v>227</v>
      </c>
    </row>
    <row r="46" spans="1:7">
      <c r="A46" s="162" t="s">
        <v>202</v>
      </c>
      <c r="B46" s="129"/>
      <c r="C46" s="91">
        <v>0.2</v>
      </c>
      <c r="D46" s="91">
        <v>0</v>
      </c>
      <c r="E46" s="91">
        <v>0.4</v>
      </c>
      <c r="F46" s="91">
        <v>0.4</v>
      </c>
      <c r="G46" s="76">
        <f>SUM(C46:F46)</f>
        <v>1</v>
      </c>
    </row>
    <row r="47" spans="1:7">
      <c r="A47" s="162" t="s">
        <v>200</v>
      </c>
      <c r="B47" s="129"/>
      <c r="C47" s="91">
        <v>0.13513513513513514</v>
      </c>
      <c r="D47" s="91">
        <v>8.1081081081081086E-2</v>
      </c>
      <c r="E47" s="91">
        <v>0.51351351351351349</v>
      </c>
      <c r="F47" s="91">
        <v>0.27027027027027029</v>
      </c>
      <c r="G47" s="76">
        <f t="shared" ref="G47:G48" si="7">SUM(C47:F47)</f>
        <v>1</v>
      </c>
    </row>
    <row r="48" spans="1:7">
      <c r="A48" s="162" t="s">
        <v>203</v>
      </c>
      <c r="B48" s="129"/>
      <c r="C48" s="91">
        <v>0.4</v>
      </c>
      <c r="D48" s="91">
        <v>0</v>
      </c>
      <c r="E48" s="91">
        <v>0.3</v>
      </c>
      <c r="F48" s="91">
        <v>0.3</v>
      </c>
      <c r="G48" s="76">
        <f t="shared" si="7"/>
        <v>1</v>
      </c>
    </row>
    <row r="49" spans="1:7" ht="13.5" thickBot="1">
      <c r="A49" s="163" t="s">
        <v>204</v>
      </c>
      <c r="B49" s="164"/>
      <c r="C49" s="92">
        <v>0.75</v>
      </c>
      <c r="D49" s="92">
        <v>0.25</v>
      </c>
      <c r="E49" s="92">
        <v>0</v>
      </c>
      <c r="F49" s="92">
        <v>0</v>
      </c>
      <c r="G49" s="77">
        <f>SUM(C49:F49)</f>
        <v>1</v>
      </c>
    </row>
    <row r="50" spans="1:7">
      <c r="A50" s="29"/>
      <c r="B50" s="29"/>
      <c r="C50" s="29"/>
      <c r="D50" s="29"/>
      <c r="E50" s="29"/>
      <c r="F50" s="29"/>
      <c r="G50" s="29"/>
    </row>
    <row r="51" spans="1:7">
      <c r="A51" s="29"/>
      <c r="B51" s="29"/>
      <c r="C51" s="29"/>
      <c r="D51" s="29"/>
      <c r="E51" s="29"/>
      <c r="F51" s="29"/>
      <c r="G51" s="29"/>
    </row>
  </sheetData>
  <mergeCells count="35">
    <mergeCell ref="A22:B22"/>
    <mergeCell ref="A1:K1"/>
    <mergeCell ref="A7:G7"/>
    <mergeCell ref="A26:K26"/>
    <mergeCell ref="A9:G9"/>
    <mergeCell ref="A15:B15"/>
    <mergeCell ref="A18:G18"/>
    <mergeCell ref="A19:B19"/>
    <mergeCell ref="A20:B20"/>
    <mergeCell ref="A21:B21"/>
    <mergeCell ref="A10:B10"/>
    <mergeCell ref="A11:B11"/>
    <mergeCell ref="A12:B12"/>
    <mergeCell ref="A13:B13"/>
    <mergeCell ref="A14:B14"/>
    <mergeCell ref="A31:B31"/>
    <mergeCell ref="A23:B23"/>
    <mergeCell ref="A27:B27"/>
    <mergeCell ref="A28:B28"/>
    <mergeCell ref="A29:B29"/>
    <mergeCell ref="A30:B30"/>
    <mergeCell ref="A32:B32"/>
    <mergeCell ref="A35:F35"/>
    <mergeCell ref="A36:B36"/>
    <mergeCell ref="A37:B37"/>
    <mergeCell ref="A38:B38"/>
    <mergeCell ref="A46:B46"/>
    <mergeCell ref="A47:B47"/>
    <mergeCell ref="A48:B48"/>
    <mergeCell ref="A49:B49"/>
    <mergeCell ref="A39:B39"/>
    <mergeCell ref="A40:B40"/>
    <mergeCell ref="A41:B41"/>
    <mergeCell ref="A44:G44"/>
    <mergeCell ref="A45:B45"/>
  </mergeCells>
  <phoneticPr fontId="0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0"/>
  </sheetPr>
  <dimension ref="A1:H35"/>
  <sheetViews>
    <sheetView workbookViewId="0">
      <pane ySplit="7" topLeftCell="A8" activePane="bottomLeft" state="frozen"/>
      <selection pane="bottomLeft" sqref="A1:H1"/>
    </sheetView>
  </sheetViews>
  <sheetFormatPr defaultRowHeight="12.75"/>
  <cols>
    <col min="1" max="1" width="10.7109375" style="8" customWidth="1"/>
    <col min="2" max="2" width="35.7109375" style="8" customWidth="1"/>
    <col min="3" max="8" width="13.7109375" style="8" customWidth="1"/>
    <col min="9" max="9" width="15.7109375" style="8" customWidth="1"/>
    <col min="10" max="10" width="16.85546875" style="8" bestFit="1" customWidth="1"/>
    <col min="11" max="11" width="12" style="8" bestFit="1" customWidth="1"/>
    <col min="12" max="12" width="12.140625" style="8" bestFit="1" customWidth="1"/>
    <col min="13" max="14" width="12" style="8" bestFit="1" customWidth="1"/>
    <col min="15" max="16384" width="9.140625" style="8"/>
  </cols>
  <sheetData>
    <row r="1" spans="1:8" ht="35.1" customHeight="1" thickBot="1">
      <c r="A1" s="115" t="s">
        <v>217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7" t="s">
        <v>0</v>
      </c>
    </row>
    <row r="2" spans="1:8" ht="15.75" thickBot="1">
      <c r="A2" s="9"/>
      <c r="B2" s="10"/>
      <c r="C2" s="10"/>
      <c r="D2" s="10"/>
      <c r="E2" s="10"/>
      <c r="F2" s="10"/>
      <c r="G2" s="10"/>
      <c r="H2" s="10"/>
    </row>
    <row r="3" spans="1:8" ht="22.5">
      <c r="A3" s="1"/>
      <c r="B3" s="85"/>
      <c r="C3" s="2"/>
      <c r="D3" s="3" t="s">
        <v>209</v>
      </c>
      <c r="E3" s="64" t="s">
        <v>210</v>
      </c>
      <c r="F3" s="10"/>
      <c r="G3" s="10"/>
      <c r="H3" s="10"/>
    </row>
    <row r="4" spans="1:8" ht="22.5">
      <c r="A4" s="4"/>
      <c r="B4" s="5"/>
      <c r="C4" s="6"/>
      <c r="D4" s="3" t="s">
        <v>209</v>
      </c>
      <c r="E4" s="65" t="s">
        <v>211</v>
      </c>
      <c r="F4" s="10"/>
      <c r="G4" s="10"/>
      <c r="H4" s="10"/>
    </row>
    <row r="5" spans="1:8" ht="23.25" thickBot="1">
      <c r="A5" s="4"/>
      <c r="B5" s="4"/>
      <c r="C5" s="7"/>
      <c r="D5" s="3" t="s">
        <v>209</v>
      </c>
      <c r="E5" s="66" t="s">
        <v>212</v>
      </c>
      <c r="F5" s="10"/>
      <c r="G5" s="10"/>
      <c r="H5" s="10"/>
    </row>
    <row r="6" spans="1:8" ht="15.75" thickBot="1">
      <c r="A6" s="9"/>
      <c r="B6" s="10"/>
      <c r="C6" s="10"/>
      <c r="D6" s="10"/>
      <c r="E6" s="10"/>
      <c r="F6" s="10"/>
      <c r="G6" s="10"/>
      <c r="H6" s="10"/>
    </row>
    <row r="7" spans="1:8" ht="19.5" customHeight="1" thickBot="1">
      <c r="A7" s="110" t="s">
        <v>103</v>
      </c>
      <c r="B7" s="111" t="s">
        <v>103</v>
      </c>
      <c r="C7" s="111" t="s">
        <v>103</v>
      </c>
      <c r="D7" s="111" t="s">
        <v>103</v>
      </c>
      <c r="E7" s="111" t="s">
        <v>103</v>
      </c>
      <c r="F7" s="111" t="s">
        <v>103</v>
      </c>
      <c r="G7" s="111" t="s">
        <v>103</v>
      </c>
      <c r="H7" s="112" t="s">
        <v>103</v>
      </c>
    </row>
    <row r="8" spans="1:8" s="29" customFormat="1" ht="13.5" thickBot="1">
      <c r="A8" s="20"/>
      <c r="B8" s="58"/>
      <c r="C8" s="58"/>
      <c r="D8" s="58"/>
      <c r="E8" s="58"/>
      <c r="F8" s="58"/>
      <c r="G8" s="58"/>
      <c r="H8" s="58"/>
    </row>
    <row r="9" spans="1:8" ht="13.5" thickBot="1">
      <c r="A9" s="182" t="s">
        <v>233</v>
      </c>
      <c r="B9" s="183" t="s">
        <v>104</v>
      </c>
      <c r="C9" s="183" t="s">
        <v>104</v>
      </c>
      <c r="D9" s="183" t="s">
        <v>104</v>
      </c>
      <c r="E9" s="183" t="s">
        <v>104</v>
      </c>
      <c r="F9" s="183" t="s">
        <v>104</v>
      </c>
      <c r="G9" s="183" t="s">
        <v>104</v>
      </c>
      <c r="H9" s="184" t="s">
        <v>104</v>
      </c>
    </row>
    <row r="10" spans="1:8" ht="25.5">
      <c r="A10" s="178" t="s">
        <v>2</v>
      </c>
      <c r="B10" s="179" t="s">
        <v>2</v>
      </c>
      <c r="C10" s="69" t="s">
        <v>105</v>
      </c>
      <c r="D10" s="69" t="s">
        <v>106</v>
      </c>
      <c r="E10" s="69" t="s">
        <v>107</v>
      </c>
      <c r="F10" s="69" t="s">
        <v>108</v>
      </c>
      <c r="G10" s="69" t="s">
        <v>25</v>
      </c>
      <c r="H10" s="70" t="s">
        <v>4</v>
      </c>
    </row>
    <row r="11" spans="1:8">
      <c r="A11" s="180" t="s">
        <v>18</v>
      </c>
      <c r="B11" s="107"/>
      <c r="C11" s="94">
        <v>2</v>
      </c>
      <c r="D11" s="94">
        <v>2</v>
      </c>
      <c r="E11" s="94">
        <v>2</v>
      </c>
      <c r="F11" s="94">
        <v>1</v>
      </c>
      <c r="G11" s="94">
        <v>0</v>
      </c>
      <c r="H11" s="81">
        <f>SUM(C11:G11)</f>
        <v>7</v>
      </c>
    </row>
    <row r="12" spans="1:8">
      <c r="A12" s="180" t="s">
        <v>19</v>
      </c>
      <c r="B12" s="107"/>
      <c r="C12" s="94">
        <v>10</v>
      </c>
      <c r="D12" s="94">
        <v>9</v>
      </c>
      <c r="E12" s="94">
        <v>13</v>
      </c>
      <c r="F12" s="94">
        <v>3</v>
      </c>
      <c r="G12" s="94">
        <v>2</v>
      </c>
      <c r="H12" s="81">
        <f t="shared" ref="H12:H18" si="0">SUM(C12:G12)</f>
        <v>37</v>
      </c>
    </row>
    <row r="13" spans="1:8">
      <c r="A13" s="180" t="s">
        <v>20</v>
      </c>
      <c r="B13" s="107"/>
      <c r="C13" s="94">
        <v>2</v>
      </c>
      <c r="D13" s="94">
        <v>5</v>
      </c>
      <c r="E13" s="94">
        <v>2</v>
      </c>
      <c r="F13" s="94">
        <v>2</v>
      </c>
      <c r="G13" s="94">
        <v>0</v>
      </c>
      <c r="H13" s="81">
        <f t="shared" si="0"/>
        <v>11</v>
      </c>
    </row>
    <row r="14" spans="1:8" hidden="1">
      <c r="A14" s="93" t="s">
        <v>21</v>
      </c>
      <c r="B14" s="95"/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81">
        <f t="shared" si="0"/>
        <v>0</v>
      </c>
    </row>
    <row r="15" spans="1:8" ht="12.75" hidden="1" customHeight="1">
      <c r="A15" s="93" t="s">
        <v>22</v>
      </c>
      <c r="B15" s="95"/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81">
        <f t="shared" si="0"/>
        <v>0</v>
      </c>
    </row>
    <row r="16" spans="1:8">
      <c r="A16" s="180" t="s">
        <v>92</v>
      </c>
      <c r="B16" s="107"/>
      <c r="C16" s="94">
        <v>1</v>
      </c>
      <c r="D16" s="94">
        <v>0</v>
      </c>
      <c r="E16" s="94">
        <v>0</v>
      </c>
      <c r="F16" s="94">
        <v>1</v>
      </c>
      <c r="G16" s="94">
        <v>0</v>
      </c>
      <c r="H16" s="81">
        <f t="shared" si="0"/>
        <v>2</v>
      </c>
    </row>
    <row r="17" spans="1:8">
      <c r="A17" s="180" t="s">
        <v>239</v>
      </c>
      <c r="B17" s="107"/>
      <c r="C17" s="94">
        <v>0</v>
      </c>
      <c r="D17" s="94">
        <v>0</v>
      </c>
      <c r="E17" s="94">
        <v>0</v>
      </c>
      <c r="F17" s="94">
        <v>1</v>
      </c>
      <c r="G17" s="94">
        <v>1</v>
      </c>
      <c r="H17" s="81">
        <f t="shared" si="0"/>
        <v>2</v>
      </c>
    </row>
    <row r="18" spans="1:8" ht="13.5" thickBot="1">
      <c r="A18" s="185" t="s">
        <v>227</v>
      </c>
      <c r="B18" s="186"/>
      <c r="C18" s="72">
        <f>SUM(C11:C17)</f>
        <v>15</v>
      </c>
      <c r="D18" s="72">
        <f t="shared" ref="D18:G18" si="1">SUM(D11:D17)</f>
        <v>16</v>
      </c>
      <c r="E18" s="72">
        <f t="shared" si="1"/>
        <v>17</v>
      </c>
      <c r="F18" s="72">
        <f t="shared" si="1"/>
        <v>8</v>
      </c>
      <c r="G18" s="72">
        <f t="shared" si="1"/>
        <v>3</v>
      </c>
      <c r="H18" s="96">
        <f t="shared" si="0"/>
        <v>59</v>
      </c>
    </row>
    <row r="20" spans="1:8" ht="13.5" thickBot="1"/>
    <row r="21" spans="1:8" ht="13.5" thickBot="1">
      <c r="A21" s="172" t="s">
        <v>234</v>
      </c>
      <c r="B21" s="173"/>
      <c r="C21" s="173"/>
      <c r="D21" s="173"/>
      <c r="E21" s="173"/>
      <c r="F21" s="173"/>
      <c r="G21" s="173"/>
      <c r="H21" s="174"/>
    </row>
    <row r="22" spans="1:8" ht="25.5">
      <c r="A22" s="167" t="s">
        <v>2</v>
      </c>
      <c r="B22" s="176"/>
      <c r="C22" s="69" t="s">
        <v>109</v>
      </c>
      <c r="D22" s="69" t="s">
        <v>110</v>
      </c>
      <c r="E22" s="69" t="s">
        <v>111</v>
      </c>
      <c r="F22" s="69" t="s">
        <v>112</v>
      </c>
      <c r="G22" s="69" t="s">
        <v>11</v>
      </c>
      <c r="H22" s="70" t="s">
        <v>4</v>
      </c>
    </row>
    <row r="23" spans="1:8">
      <c r="A23" s="162" t="s">
        <v>205</v>
      </c>
      <c r="B23" s="175"/>
      <c r="C23" s="97">
        <v>0</v>
      </c>
      <c r="D23" s="97">
        <v>2</v>
      </c>
      <c r="E23" s="97">
        <v>0</v>
      </c>
      <c r="F23" s="97">
        <v>0</v>
      </c>
      <c r="G23" s="97">
        <v>2</v>
      </c>
      <c r="H23" s="81">
        <f>SUM(C23:G23)</f>
        <v>4</v>
      </c>
    </row>
    <row r="24" spans="1:8">
      <c r="A24" s="162" t="s">
        <v>206</v>
      </c>
      <c r="B24" s="175"/>
      <c r="C24" s="97">
        <v>9</v>
      </c>
      <c r="D24" s="97">
        <v>9</v>
      </c>
      <c r="E24" s="97">
        <v>6</v>
      </c>
      <c r="F24" s="97">
        <v>4</v>
      </c>
      <c r="G24" s="97">
        <v>2</v>
      </c>
      <c r="H24" s="81">
        <f t="shared" ref="H24:H27" si="2">SUM(C24:G24)</f>
        <v>30</v>
      </c>
    </row>
    <row r="25" spans="1:8">
      <c r="A25" s="162" t="s">
        <v>207</v>
      </c>
      <c r="B25" s="175"/>
      <c r="C25" s="97">
        <v>2</v>
      </c>
      <c r="D25" s="97">
        <v>4</v>
      </c>
      <c r="E25" s="97">
        <v>1</v>
      </c>
      <c r="F25" s="97">
        <v>0</v>
      </c>
      <c r="G25" s="97">
        <v>0</v>
      </c>
      <c r="H25" s="81">
        <f t="shared" si="2"/>
        <v>7</v>
      </c>
    </row>
    <row r="26" spans="1:8">
      <c r="A26" s="162" t="s">
        <v>208</v>
      </c>
      <c r="B26" s="175"/>
      <c r="C26" s="97">
        <v>1</v>
      </c>
      <c r="D26" s="97">
        <v>2</v>
      </c>
      <c r="E26" s="97">
        <v>0</v>
      </c>
      <c r="F26" s="97">
        <v>0</v>
      </c>
      <c r="G26" s="97">
        <v>0</v>
      </c>
      <c r="H26" s="81">
        <f t="shared" si="2"/>
        <v>3</v>
      </c>
    </row>
    <row r="27" spans="1:8" ht="13.5" thickBot="1">
      <c r="A27" s="171" t="s">
        <v>227</v>
      </c>
      <c r="B27" s="181"/>
      <c r="C27" s="72">
        <f>SUM(C23:C26)</f>
        <v>12</v>
      </c>
      <c r="D27" s="72">
        <f t="shared" ref="D27:G27" si="3">SUM(D23:D26)</f>
        <v>17</v>
      </c>
      <c r="E27" s="72">
        <f t="shared" si="3"/>
        <v>7</v>
      </c>
      <c r="F27" s="72">
        <f t="shared" si="3"/>
        <v>4</v>
      </c>
      <c r="G27" s="72">
        <f t="shared" si="3"/>
        <v>4</v>
      </c>
      <c r="H27" s="96">
        <f t="shared" si="2"/>
        <v>44</v>
      </c>
    </row>
    <row r="29" spans="1:8" ht="13.5" thickBot="1"/>
    <row r="30" spans="1:8" ht="13.5" thickBot="1">
      <c r="A30" s="172" t="s">
        <v>235</v>
      </c>
      <c r="B30" s="173"/>
      <c r="C30" s="173"/>
      <c r="D30" s="173"/>
      <c r="E30" s="173"/>
      <c r="F30" s="173"/>
      <c r="G30" s="173"/>
      <c r="H30" s="174"/>
    </row>
    <row r="31" spans="1:8" ht="25.5">
      <c r="A31" s="167" t="s">
        <v>2</v>
      </c>
      <c r="B31" s="176"/>
      <c r="C31" s="69" t="s">
        <v>109</v>
      </c>
      <c r="D31" s="69" t="s">
        <v>110</v>
      </c>
      <c r="E31" s="69" t="s">
        <v>111</v>
      </c>
      <c r="F31" s="69" t="s">
        <v>112</v>
      </c>
      <c r="G31" s="69" t="s">
        <v>11</v>
      </c>
      <c r="H31" s="70" t="s">
        <v>4</v>
      </c>
    </row>
    <row r="32" spans="1:8">
      <c r="A32" s="162" t="s">
        <v>205</v>
      </c>
      <c r="B32" s="175"/>
      <c r="C32" s="98">
        <v>0</v>
      </c>
      <c r="D32" s="98">
        <v>0.5</v>
      </c>
      <c r="E32" s="98">
        <v>0</v>
      </c>
      <c r="F32" s="98">
        <v>0</v>
      </c>
      <c r="G32" s="98">
        <v>0.5</v>
      </c>
      <c r="H32" s="100">
        <f>SUM(C32:G32)</f>
        <v>1</v>
      </c>
    </row>
    <row r="33" spans="1:8">
      <c r="A33" s="162" t="s">
        <v>206</v>
      </c>
      <c r="B33" s="175"/>
      <c r="C33" s="98">
        <v>0.3</v>
      </c>
      <c r="D33" s="98">
        <v>0.3</v>
      </c>
      <c r="E33" s="98">
        <v>0.2</v>
      </c>
      <c r="F33" s="98">
        <v>0.13333333333333333</v>
      </c>
      <c r="G33" s="98">
        <v>6.6666666666666666E-2</v>
      </c>
      <c r="H33" s="100">
        <f t="shared" ref="H33:H35" si="4">SUM(C33:G33)</f>
        <v>1</v>
      </c>
    </row>
    <row r="34" spans="1:8">
      <c r="A34" s="162" t="s">
        <v>207</v>
      </c>
      <c r="B34" s="175"/>
      <c r="C34" s="98">
        <v>0.2857142857142857</v>
      </c>
      <c r="D34" s="98">
        <v>0.5714285714285714</v>
      </c>
      <c r="E34" s="98">
        <v>0.14285714285714285</v>
      </c>
      <c r="F34" s="98">
        <v>0</v>
      </c>
      <c r="G34" s="98">
        <v>0</v>
      </c>
      <c r="H34" s="100">
        <f t="shared" si="4"/>
        <v>1</v>
      </c>
    </row>
    <row r="35" spans="1:8" ht="13.5" thickBot="1">
      <c r="A35" s="163" t="s">
        <v>208</v>
      </c>
      <c r="B35" s="177"/>
      <c r="C35" s="99">
        <v>0.33333333333333331</v>
      </c>
      <c r="D35" s="99">
        <v>0.66666666666666663</v>
      </c>
      <c r="E35" s="99">
        <v>0</v>
      </c>
      <c r="F35" s="99">
        <v>0</v>
      </c>
      <c r="G35" s="99">
        <v>0</v>
      </c>
      <c r="H35" s="101">
        <f t="shared" si="4"/>
        <v>1</v>
      </c>
    </row>
  </sheetData>
  <mergeCells count="23">
    <mergeCell ref="A21:H21"/>
    <mergeCell ref="A9:H9"/>
    <mergeCell ref="A16:B16"/>
    <mergeCell ref="A17:B17"/>
    <mergeCell ref="A18:B18"/>
    <mergeCell ref="A13:B13"/>
    <mergeCell ref="A1:H1"/>
    <mergeCell ref="A7:H7"/>
    <mergeCell ref="A10:B10"/>
    <mergeCell ref="A11:B11"/>
    <mergeCell ref="A12:B12"/>
    <mergeCell ref="A35:B35"/>
    <mergeCell ref="A31:B31"/>
    <mergeCell ref="A32:B32"/>
    <mergeCell ref="A33:B33"/>
    <mergeCell ref="A34:B34"/>
    <mergeCell ref="A30:H30"/>
    <mergeCell ref="A24:B24"/>
    <mergeCell ref="A25:B25"/>
    <mergeCell ref="A26:B26"/>
    <mergeCell ref="A22:B22"/>
    <mergeCell ref="A23:B23"/>
    <mergeCell ref="A27:B27"/>
  </mergeCells>
  <phoneticPr fontId="0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0"/>
  </sheetPr>
  <dimension ref="A1:J26"/>
  <sheetViews>
    <sheetView zoomScaleNormal="100" workbookViewId="0">
      <pane ySplit="7" topLeftCell="A8" activePane="bottomLeft" state="frozen"/>
      <selection pane="bottomLeft" sqref="A1:J1"/>
    </sheetView>
  </sheetViews>
  <sheetFormatPr defaultRowHeight="12.75"/>
  <cols>
    <col min="1" max="1" width="10.7109375" style="8" customWidth="1"/>
    <col min="2" max="2" width="35.7109375" style="8" customWidth="1"/>
    <col min="3" max="10" width="13.7109375" style="8" customWidth="1"/>
    <col min="11" max="16384" width="9.140625" style="8"/>
  </cols>
  <sheetData>
    <row r="1" spans="1:10" ht="35.1" customHeight="1" thickBot="1">
      <c r="A1" s="115" t="s">
        <v>217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6" t="s">
        <v>0</v>
      </c>
      <c r="I1" s="116" t="s">
        <v>0</v>
      </c>
      <c r="J1" s="136"/>
    </row>
    <row r="2" spans="1:10" ht="15.75" thickBot="1">
      <c r="A2" s="9"/>
      <c r="B2" s="10"/>
      <c r="C2" s="10"/>
      <c r="D2" s="10"/>
      <c r="E2" s="10"/>
      <c r="F2" s="10"/>
      <c r="G2" s="10"/>
      <c r="H2" s="10"/>
      <c r="I2" s="10"/>
    </row>
    <row r="3" spans="1:10" ht="22.5">
      <c r="A3" s="1"/>
      <c r="B3" s="85"/>
      <c r="C3" s="2"/>
      <c r="D3" s="3" t="s">
        <v>209</v>
      </c>
      <c r="E3" s="64" t="s">
        <v>210</v>
      </c>
      <c r="F3" s="10"/>
      <c r="G3" s="10"/>
      <c r="H3" s="10"/>
      <c r="I3" s="10"/>
    </row>
    <row r="4" spans="1:10" ht="22.5">
      <c r="A4" s="4"/>
      <c r="B4" s="5"/>
      <c r="C4" s="6"/>
      <c r="D4" s="3" t="s">
        <v>209</v>
      </c>
      <c r="E4" s="65" t="s">
        <v>211</v>
      </c>
      <c r="F4" s="10"/>
      <c r="G4" s="10"/>
      <c r="H4" s="10"/>
      <c r="I4" s="10"/>
    </row>
    <row r="5" spans="1:10" ht="23.25" thickBot="1">
      <c r="A5" s="4"/>
      <c r="B5" s="4"/>
      <c r="C5" s="7"/>
      <c r="D5" s="3" t="s">
        <v>209</v>
      </c>
      <c r="E5" s="66" t="s">
        <v>212</v>
      </c>
      <c r="F5" s="10"/>
      <c r="G5" s="10"/>
      <c r="H5" s="10"/>
      <c r="I5" s="10"/>
    </row>
    <row r="6" spans="1:10" ht="15.75" thickBot="1">
      <c r="A6" s="9"/>
      <c r="B6" s="10"/>
      <c r="C6" s="10"/>
      <c r="D6" s="10"/>
      <c r="E6" s="10"/>
      <c r="F6" s="10"/>
      <c r="G6" s="10"/>
      <c r="H6" s="10"/>
      <c r="I6" s="10"/>
    </row>
    <row r="7" spans="1:10" ht="19.5" customHeight="1" thickBot="1">
      <c r="A7" s="110" t="s">
        <v>113</v>
      </c>
      <c r="B7" s="140"/>
      <c r="C7" s="140"/>
      <c r="D7" s="140"/>
      <c r="E7" s="140"/>
      <c r="F7" s="140"/>
      <c r="G7" s="140"/>
      <c r="H7" s="140"/>
      <c r="I7" s="141"/>
      <c r="J7" s="17"/>
    </row>
    <row r="8" spans="1:10" s="29" customFormat="1" ht="13.5" thickBot="1">
      <c r="A8" s="20"/>
      <c r="B8" s="20"/>
      <c r="C8" s="20"/>
      <c r="D8" s="20"/>
      <c r="E8" s="20"/>
      <c r="F8" s="20"/>
      <c r="G8" s="20"/>
      <c r="H8" s="20"/>
      <c r="I8" s="20"/>
      <c r="J8" s="59"/>
    </row>
    <row r="9" spans="1:10" ht="13.5" thickBot="1">
      <c r="A9" s="130" t="s">
        <v>114</v>
      </c>
      <c r="B9" s="131" t="s">
        <v>114</v>
      </c>
      <c r="C9" s="131" t="s">
        <v>114</v>
      </c>
      <c r="D9" s="131" t="s">
        <v>114</v>
      </c>
      <c r="E9" s="131" t="s">
        <v>114</v>
      </c>
      <c r="F9" s="131" t="s">
        <v>114</v>
      </c>
      <c r="G9" s="131" t="s">
        <v>114</v>
      </c>
      <c r="H9" s="131" t="s">
        <v>114</v>
      </c>
      <c r="I9" s="132" t="s">
        <v>114</v>
      </c>
    </row>
    <row r="10" spans="1:10" ht="30" customHeight="1">
      <c r="A10" s="142" t="s">
        <v>2</v>
      </c>
      <c r="B10" s="143" t="s">
        <v>2</v>
      </c>
      <c r="C10" s="25" t="s">
        <v>115</v>
      </c>
      <c r="D10" s="25" t="s">
        <v>116</v>
      </c>
      <c r="E10" s="25" t="s">
        <v>117</v>
      </c>
      <c r="F10" s="25" t="s">
        <v>118</v>
      </c>
      <c r="G10" s="25" t="s">
        <v>119</v>
      </c>
      <c r="H10" s="25" t="s">
        <v>120</v>
      </c>
      <c r="I10" s="26" t="s">
        <v>4</v>
      </c>
    </row>
    <row r="11" spans="1:10" ht="13.5" thickBot="1">
      <c r="A11" s="187" t="s">
        <v>121</v>
      </c>
      <c r="B11" s="188" t="s">
        <v>121</v>
      </c>
      <c r="C11" s="102">
        <v>4</v>
      </c>
      <c r="D11" s="102">
        <v>1</v>
      </c>
      <c r="E11" s="102">
        <v>5</v>
      </c>
      <c r="F11" s="102">
        <v>6</v>
      </c>
      <c r="G11" s="102">
        <v>14</v>
      </c>
      <c r="H11" s="102">
        <v>4</v>
      </c>
      <c r="I11" s="103">
        <f>SUM(C11:H11)</f>
        <v>34</v>
      </c>
    </row>
    <row r="13" spans="1:10" ht="13.5" thickBot="1"/>
    <row r="14" spans="1:10" ht="13.5" thickBot="1">
      <c r="A14" s="130" t="s">
        <v>240</v>
      </c>
      <c r="B14" s="131" t="s">
        <v>122</v>
      </c>
      <c r="C14" s="131" t="s">
        <v>122</v>
      </c>
      <c r="D14" s="131" t="s">
        <v>122</v>
      </c>
      <c r="E14" s="131" t="s">
        <v>122</v>
      </c>
      <c r="F14" s="131" t="s">
        <v>122</v>
      </c>
      <c r="G14" s="131" t="s">
        <v>122</v>
      </c>
      <c r="H14" s="131" t="s">
        <v>122</v>
      </c>
      <c r="I14" s="131" t="s">
        <v>122</v>
      </c>
      <c r="J14" s="132" t="s">
        <v>122</v>
      </c>
    </row>
    <row r="15" spans="1:10" ht="30" customHeight="1">
      <c r="A15" s="144" t="s">
        <v>2</v>
      </c>
      <c r="B15" s="145" t="s">
        <v>2</v>
      </c>
      <c r="C15" s="15" t="s">
        <v>241</v>
      </c>
      <c r="D15" s="15" t="s">
        <v>242</v>
      </c>
      <c r="E15" s="15" t="s">
        <v>243</v>
      </c>
      <c r="F15" s="15" t="s">
        <v>244</v>
      </c>
      <c r="G15" s="15" t="s">
        <v>245</v>
      </c>
      <c r="H15" s="15" t="s">
        <v>246</v>
      </c>
      <c r="I15" s="15" t="s">
        <v>247</v>
      </c>
      <c r="J15" s="16" t="s">
        <v>4</v>
      </c>
    </row>
    <row r="16" spans="1:10" ht="13.5" thickBot="1">
      <c r="A16" s="187" t="s">
        <v>121</v>
      </c>
      <c r="B16" s="188" t="s">
        <v>121</v>
      </c>
      <c r="C16" s="102">
        <v>3</v>
      </c>
      <c r="D16" s="102">
        <v>3</v>
      </c>
      <c r="E16" s="102">
        <v>3</v>
      </c>
      <c r="F16" s="102">
        <v>1</v>
      </c>
      <c r="G16" s="102">
        <v>4</v>
      </c>
      <c r="H16" s="102">
        <v>6</v>
      </c>
      <c r="I16" s="102">
        <v>9</v>
      </c>
      <c r="J16" s="103">
        <f>SUM(C16:I16)</f>
        <v>29</v>
      </c>
    </row>
    <row r="18" spans="1:10" ht="13.5" thickBot="1"/>
    <row r="19" spans="1:10" ht="13.5" thickBot="1">
      <c r="A19" s="130" t="s">
        <v>123</v>
      </c>
      <c r="B19" s="131" t="s">
        <v>123</v>
      </c>
      <c r="C19" s="131" t="s">
        <v>123</v>
      </c>
      <c r="D19" s="131" t="s">
        <v>123</v>
      </c>
      <c r="E19" s="131" t="s">
        <v>123</v>
      </c>
      <c r="F19" s="131" t="s">
        <v>123</v>
      </c>
      <c r="G19" s="131" t="s">
        <v>123</v>
      </c>
      <c r="H19" s="131" t="s">
        <v>123</v>
      </c>
      <c r="I19" s="131" t="s">
        <v>123</v>
      </c>
      <c r="J19" s="132" t="s">
        <v>123</v>
      </c>
    </row>
    <row r="20" spans="1:10" ht="30" customHeight="1">
      <c r="A20" s="144" t="s">
        <v>2</v>
      </c>
      <c r="B20" s="145" t="s">
        <v>2</v>
      </c>
      <c r="C20" s="15">
        <v>0</v>
      </c>
      <c r="D20" s="15" t="s">
        <v>262</v>
      </c>
      <c r="E20" s="15" t="s">
        <v>260</v>
      </c>
      <c r="F20" s="15" t="s">
        <v>261</v>
      </c>
      <c r="G20" s="15" t="s">
        <v>263</v>
      </c>
      <c r="H20" s="15" t="s">
        <v>264</v>
      </c>
      <c r="I20" s="15" t="s">
        <v>11</v>
      </c>
      <c r="J20" s="16" t="s">
        <v>4</v>
      </c>
    </row>
    <row r="21" spans="1:10" ht="13.5" thickBot="1">
      <c r="A21" s="187" t="s">
        <v>121</v>
      </c>
      <c r="B21" s="188" t="s">
        <v>121</v>
      </c>
      <c r="C21" s="102">
        <v>5</v>
      </c>
      <c r="D21" s="102">
        <v>5</v>
      </c>
      <c r="E21" s="102">
        <v>11</v>
      </c>
      <c r="F21" s="102">
        <v>7</v>
      </c>
      <c r="G21" s="102">
        <v>1</v>
      </c>
      <c r="H21" s="102">
        <v>0</v>
      </c>
      <c r="I21" s="102">
        <v>2</v>
      </c>
      <c r="J21" s="103">
        <f>SUM(C21:I21)</f>
        <v>31</v>
      </c>
    </row>
    <row r="23" spans="1:10" ht="13.5" thickBot="1"/>
    <row r="24" spans="1:10" ht="13.5" thickBot="1">
      <c r="A24" s="130" t="s">
        <v>124</v>
      </c>
      <c r="B24" s="131" t="s">
        <v>124</v>
      </c>
      <c r="C24" s="131" t="s">
        <v>124</v>
      </c>
      <c r="D24" s="131" t="s">
        <v>124</v>
      </c>
      <c r="E24" s="131" t="s">
        <v>124</v>
      </c>
      <c r="F24" s="131" t="s">
        <v>124</v>
      </c>
      <c r="G24" s="131" t="s">
        <v>124</v>
      </c>
      <c r="H24" s="131" t="s">
        <v>124</v>
      </c>
      <c r="I24" s="131" t="s">
        <v>124</v>
      </c>
      <c r="J24" s="132" t="s">
        <v>124</v>
      </c>
    </row>
    <row r="25" spans="1:10" ht="30" customHeight="1">
      <c r="A25" s="144" t="s">
        <v>2</v>
      </c>
      <c r="B25" s="145" t="s">
        <v>2</v>
      </c>
      <c r="C25" s="15" t="s">
        <v>93</v>
      </c>
      <c r="D25" s="84" t="s">
        <v>265</v>
      </c>
      <c r="E25" s="84" t="s">
        <v>266</v>
      </c>
      <c r="F25" s="84" t="s">
        <v>267</v>
      </c>
      <c r="G25" s="84" t="s">
        <v>268</v>
      </c>
      <c r="H25" s="84" t="s">
        <v>269</v>
      </c>
      <c r="I25" s="84" t="s">
        <v>270</v>
      </c>
      <c r="J25" s="16" t="s">
        <v>4</v>
      </c>
    </row>
    <row r="26" spans="1:10" ht="13.5" thickBot="1">
      <c r="A26" s="187" t="s">
        <v>121</v>
      </c>
      <c r="B26" s="188" t="s">
        <v>121</v>
      </c>
      <c r="C26" s="102">
        <v>15</v>
      </c>
      <c r="D26" s="102">
        <v>1</v>
      </c>
      <c r="E26" s="102">
        <v>8</v>
      </c>
      <c r="F26" s="102">
        <v>1</v>
      </c>
      <c r="G26" s="102">
        <v>3</v>
      </c>
      <c r="H26" s="102">
        <v>2</v>
      </c>
      <c r="I26" s="102">
        <v>1</v>
      </c>
      <c r="J26" s="103">
        <f>SUM(C26:I26)</f>
        <v>31</v>
      </c>
    </row>
  </sheetData>
  <mergeCells count="14">
    <mergeCell ref="A10:B10"/>
    <mergeCell ref="A21:B21"/>
    <mergeCell ref="A20:B20"/>
    <mergeCell ref="A11:B11"/>
    <mergeCell ref="A1:J1"/>
    <mergeCell ref="A16:B16"/>
    <mergeCell ref="A7:I7"/>
    <mergeCell ref="A14:J14"/>
    <mergeCell ref="A9:I9"/>
    <mergeCell ref="A25:B25"/>
    <mergeCell ref="A26:B26"/>
    <mergeCell ref="A15:B15"/>
    <mergeCell ref="A24:J24"/>
    <mergeCell ref="A19:J19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0"/>
  </sheetPr>
  <dimension ref="A1:J26"/>
  <sheetViews>
    <sheetView workbookViewId="0">
      <pane ySplit="7" topLeftCell="A8" activePane="bottomLeft" state="frozen"/>
      <selection pane="bottomLeft" sqref="A1:J1"/>
    </sheetView>
  </sheetViews>
  <sheetFormatPr defaultRowHeight="12.75"/>
  <cols>
    <col min="1" max="1" width="10.7109375" style="8" customWidth="1"/>
    <col min="2" max="2" width="35.7109375" style="8" customWidth="1"/>
    <col min="3" max="10" width="13.7109375" style="8" customWidth="1"/>
    <col min="11" max="16384" width="9.140625" style="8"/>
  </cols>
  <sheetData>
    <row r="1" spans="1:10" ht="35.1" customHeight="1" thickBot="1">
      <c r="A1" s="115" t="s">
        <v>228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6" t="s">
        <v>0</v>
      </c>
      <c r="I1" s="135"/>
      <c r="J1" s="136"/>
    </row>
    <row r="2" spans="1:10" ht="15.75" thickBot="1">
      <c r="A2" s="9"/>
      <c r="B2" s="10"/>
      <c r="C2" s="10"/>
      <c r="D2" s="10"/>
      <c r="E2" s="10"/>
      <c r="F2" s="10"/>
      <c r="G2" s="10"/>
      <c r="H2" s="10"/>
    </row>
    <row r="3" spans="1:10" ht="22.5">
      <c r="A3" s="1"/>
      <c r="B3" s="85"/>
      <c r="C3" s="2"/>
      <c r="D3" s="3" t="s">
        <v>209</v>
      </c>
      <c r="E3" s="64" t="s">
        <v>210</v>
      </c>
      <c r="F3" s="10"/>
      <c r="G3" s="10"/>
      <c r="H3" s="10"/>
    </row>
    <row r="4" spans="1:10" ht="22.5">
      <c r="A4" s="4"/>
      <c r="B4" s="5"/>
      <c r="C4" s="6"/>
      <c r="D4" s="3" t="s">
        <v>209</v>
      </c>
      <c r="E4" s="65" t="s">
        <v>211</v>
      </c>
      <c r="F4" s="10"/>
      <c r="G4" s="10"/>
      <c r="H4" s="10"/>
    </row>
    <row r="5" spans="1:10" ht="23.25" thickBot="1">
      <c r="A5" s="4"/>
      <c r="B5" s="4"/>
      <c r="C5" s="7"/>
      <c r="D5" s="3" t="s">
        <v>209</v>
      </c>
      <c r="E5" s="66" t="s">
        <v>212</v>
      </c>
      <c r="F5" s="10"/>
      <c r="G5" s="10"/>
      <c r="H5" s="10"/>
    </row>
    <row r="6" spans="1:10" ht="15.75" thickBot="1">
      <c r="A6" s="9"/>
      <c r="B6" s="10"/>
      <c r="C6" s="10"/>
      <c r="D6" s="10"/>
      <c r="E6" s="10"/>
      <c r="F6" s="10"/>
      <c r="G6" s="10"/>
      <c r="H6" s="10"/>
    </row>
    <row r="7" spans="1:10" ht="20.25" customHeight="1" thickBot="1">
      <c r="A7" s="110" t="s">
        <v>125</v>
      </c>
      <c r="B7" s="140"/>
      <c r="C7" s="140"/>
      <c r="D7" s="140"/>
      <c r="E7" s="140"/>
      <c r="F7" s="140"/>
      <c r="G7" s="140"/>
      <c r="H7" s="141"/>
      <c r="I7" s="17"/>
      <c r="J7" s="17"/>
    </row>
    <row r="8" spans="1:10" s="29" customFormat="1" ht="13.5" thickBot="1">
      <c r="A8" s="20"/>
      <c r="B8" s="20"/>
      <c r="C8" s="20"/>
      <c r="D8" s="20"/>
      <c r="E8" s="20"/>
      <c r="F8" s="20"/>
      <c r="G8" s="20"/>
      <c r="H8" s="20"/>
      <c r="I8" s="59"/>
      <c r="J8" s="59"/>
    </row>
    <row r="9" spans="1:10" ht="13.5" thickBot="1">
      <c r="A9" s="130" t="s">
        <v>126</v>
      </c>
      <c r="B9" s="131" t="s">
        <v>126</v>
      </c>
      <c r="C9" s="131" t="s">
        <v>126</v>
      </c>
      <c r="D9" s="131" t="s">
        <v>126</v>
      </c>
      <c r="E9" s="131" t="s">
        <v>126</v>
      </c>
      <c r="F9" s="131" t="s">
        <v>126</v>
      </c>
      <c r="G9" s="131" t="s">
        <v>126</v>
      </c>
      <c r="H9" s="132" t="s">
        <v>126</v>
      </c>
    </row>
    <row r="10" spans="1:10" ht="30" customHeight="1">
      <c r="A10" s="142" t="s">
        <v>2</v>
      </c>
      <c r="B10" s="143" t="s">
        <v>2</v>
      </c>
      <c r="C10" s="25" t="s">
        <v>127</v>
      </c>
      <c r="D10" s="25" t="s">
        <v>128</v>
      </c>
      <c r="E10" s="25" t="s">
        <v>129</v>
      </c>
      <c r="F10" s="25" t="s">
        <v>130</v>
      </c>
      <c r="G10" s="25" t="s">
        <v>131</v>
      </c>
      <c r="H10" s="26" t="s">
        <v>4</v>
      </c>
    </row>
    <row r="11" spans="1:10" ht="13.5" thickBot="1">
      <c r="A11" s="187" t="s">
        <v>121</v>
      </c>
      <c r="B11" s="188" t="s">
        <v>121</v>
      </c>
      <c r="C11" s="102">
        <v>3</v>
      </c>
      <c r="D11" s="102">
        <v>1</v>
      </c>
      <c r="E11" s="102">
        <v>10</v>
      </c>
      <c r="F11" s="102">
        <v>3</v>
      </c>
      <c r="G11" s="102">
        <v>3</v>
      </c>
      <c r="H11" s="103">
        <f>SUM(C11:G11)</f>
        <v>20</v>
      </c>
    </row>
    <row r="13" spans="1:10" ht="13.5" thickBot="1"/>
    <row r="14" spans="1:10" ht="13.5" thickBot="1">
      <c r="A14" s="130" t="s">
        <v>132</v>
      </c>
      <c r="B14" s="131" t="s">
        <v>132</v>
      </c>
      <c r="C14" s="131" t="s">
        <v>132</v>
      </c>
      <c r="D14" s="131" t="s">
        <v>132</v>
      </c>
      <c r="E14" s="131" t="s">
        <v>132</v>
      </c>
      <c r="F14" s="131" t="s">
        <v>132</v>
      </c>
      <c r="G14" s="131" t="s">
        <v>132</v>
      </c>
      <c r="H14" s="131" t="s">
        <v>132</v>
      </c>
      <c r="I14" s="131" t="s">
        <v>132</v>
      </c>
      <c r="J14" s="132" t="s">
        <v>132</v>
      </c>
    </row>
    <row r="15" spans="1:10" ht="30" customHeight="1">
      <c r="A15" s="142" t="s">
        <v>2</v>
      </c>
      <c r="B15" s="143" t="s">
        <v>2</v>
      </c>
      <c r="C15" s="25" t="s">
        <v>133</v>
      </c>
      <c r="D15" s="25" t="s">
        <v>134</v>
      </c>
      <c r="E15" s="25" t="s">
        <v>135</v>
      </c>
      <c r="F15" s="25" t="s">
        <v>136</v>
      </c>
      <c r="G15" s="25" t="s">
        <v>137</v>
      </c>
      <c r="H15" s="25" t="s">
        <v>138</v>
      </c>
      <c r="I15" s="25" t="s">
        <v>139</v>
      </c>
      <c r="J15" s="26" t="s">
        <v>4</v>
      </c>
    </row>
    <row r="16" spans="1:10" ht="13.5" thickBot="1">
      <c r="A16" s="187" t="s">
        <v>121</v>
      </c>
      <c r="B16" s="188" t="s">
        <v>121</v>
      </c>
      <c r="C16" s="102">
        <v>1</v>
      </c>
      <c r="D16" s="102">
        <v>5</v>
      </c>
      <c r="E16" s="102">
        <v>2</v>
      </c>
      <c r="F16" s="102">
        <v>5</v>
      </c>
      <c r="G16" s="102">
        <v>2</v>
      </c>
      <c r="H16" s="102">
        <v>1</v>
      </c>
      <c r="I16" s="102">
        <v>4</v>
      </c>
      <c r="J16" s="103">
        <f>SUM(C16:I16)</f>
        <v>20</v>
      </c>
    </row>
    <row r="18" spans="1:10" ht="13.5" thickBot="1"/>
    <row r="19" spans="1:10" ht="12.75" customHeight="1" thickBot="1">
      <c r="A19" s="130" t="s">
        <v>140</v>
      </c>
      <c r="B19" s="131"/>
      <c r="C19" s="131"/>
      <c r="D19" s="131"/>
      <c r="E19" s="131"/>
      <c r="F19" s="131"/>
      <c r="G19" s="131"/>
      <c r="H19" s="132"/>
    </row>
    <row r="20" spans="1:10" ht="30" customHeight="1">
      <c r="A20" s="144" t="s">
        <v>2</v>
      </c>
      <c r="B20" s="145" t="s">
        <v>2</v>
      </c>
      <c r="C20" s="15" t="s">
        <v>127</v>
      </c>
      <c r="D20" s="15" t="s">
        <v>128</v>
      </c>
      <c r="E20" s="15" t="s">
        <v>129</v>
      </c>
      <c r="F20" s="15" t="s">
        <v>130</v>
      </c>
      <c r="G20" s="15" t="s">
        <v>131</v>
      </c>
      <c r="H20" s="16" t="s">
        <v>4</v>
      </c>
    </row>
    <row r="21" spans="1:10" ht="13.5" thickBot="1">
      <c r="A21" s="187" t="s">
        <v>121</v>
      </c>
      <c r="B21" s="188" t="s">
        <v>121</v>
      </c>
      <c r="C21" s="102">
        <v>13</v>
      </c>
      <c r="D21" s="102">
        <v>7</v>
      </c>
      <c r="E21" s="102">
        <v>0</v>
      </c>
      <c r="F21" s="102">
        <v>0</v>
      </c>
      <c r="G21" s="102">
        <v>4</v>
      </c>
      <c r="H21" s="103">
        <f>SUM(C21:G21)</f>
        <v>24</v>
      </c>
    </row>
    <row r="23" spans="1:10" ht="13.5" thickBot="1"/>
    <row r="24" spans="1:10" ht="13.5" thickBot="1">
      <c r="A24" s="130" t="s">
        <v>141</v>
      </c>
      <c r="B24" s="131" t="s">
        <v>141</v>
      </c>
      <c r="C24" s="131" t="s">
        <v>141</v>
      </c>
      <c r="D24" s="131" t="s">
        <v>141</v>
      </c>
      <c r="E24" s="131" t="s">
        <v>141</v>
      </c>
      <c r="F24" s="131" t="s">
        <v>141</v>
      </c>
      <c r="G24" s="131" t="s">
        <v>141</v>
      </c>
      <c r="H24" s="131" t="s">
        <v>141</v>
      </c>
      <c r="I24" s="131" t="s">
        <v>141</v>
      </c>
      <c r="J24" s="132" t="s">
        <v>141</v>
      </c>
    </row>
    <row r="25" spans="1:10" ht="30" customHeight="1">
      <c r="A25" s="144" t="s">
        <v>2</v>
      </c>
      <c r="B25" s="145" t="s">
        <v>2</v>
      </c>
      <c r="C25" s="15" t="s">
        <v>133</v>
      </c>
      <c r="D25" s="15" t="s">
        <v>134</v>
      </c>
      <c r="E25" s="15" t="s">
        <v>135</v>
      </c>
      <c r="F25" s="15" t="s">
        <v>136</v>
      </c>
      <c r="G25" s="15" t="s">
        <v>137</v>
      </c>
      <c r="H25" s="15" t="s">
        <v>138</v>
      </c>
      <c r="I25" s="15" t="s">
        <v>139</v>
      </c>
      <c r="J25" s="16" t="s">
        <v>4</v>
      </c>
    </row>
    <row r="26" spans="1:10" ht="13.5" thickBot="1">
      <c r="A26" s="187" t="s">
        <v>121</v>
      </c>
      <c r="B26" s="188" t="s">
        <v>121</v>
      </c>
      <c r="C26" s="102">
        <v>2</v>
      </c>
      <c r="D26" s="102">
        <v>5</v>
      </c>
      <c r="E26" s="102">
        <v>1</v>
      </c>
      <c r="F26" s="102">
        <v>1</v>
      </c>
      <c r="G26" s="102">
        <v>3</v>
      </c>
      <c r="H26" s="102">
        <v>5</v>
      </c>
      <c r="I26" s="102">
        <v>7</v>
      </c>
      <c r="J26" s="103">
        <f>SUM(C26:I26)</f>
        <v>24</v>
      </c>
    </row>
  </sheetData>
  <mergeCells count="14">
    <mergeCell ref="A10:B10"/>
    <mergeCell ref="A21:B21"/>
    <mergeCell ref="A20:B20"/>
    <mergeCell ref="A11:B11"/>
    <mergeCell ref="A1:J1"/>
    <mergeCell ref="A16:B16"/>
    <mergeCell ref="A7:H7"/>
    <mergeCell ref="A14:J14"/>
    <mergeCell ref="A9:H9"/>
    <mergeCell ref="A25:B25"/>
    <mergeCell ref="A26:B26"/>
    <mergeCell ref="A15:B15"/>
    <mergeCell ref="A24:J24"/>
    <mergeCell ref="A19:H19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0"/>
  </sheetPr>
  <dimension ref="A1:I26"/>
  <sheetViews>
    <sheetView workbookViewId="0">
      <pane ySplit="7" topLeftCell="A8" activePane="bottomLeft" state="frozen"/>
      <selection pane="bottomLeft" sqref="A1:I1"/>
    </sheetView>
  </sheetViews>
  <sheetFormatPr defaultRowHeight="12.75"/>
  <cols>
    <col min="1" max="1" width="10.7109375" style="8" customWidth="1"/>
    <col min="2" max="2" width="35.7109375" style="8" customWidth="1"/>
    <col min="3" max="6" width="13.140625" style="8" bestFit="1" customWidth="1"/>
    <col min="7" max="7" width="16.42578125" style="8" bestFit="1" customWidth="1"/>
    <col min="8" max="8" width="10.28515625" style="8" bestFit="1" customWidth="1"/>
    <col min="9" max="9" width="13.7109375" style="8" customWidth="1"/>
    <col min="10" max="16384" width="9.140625" style="8"/>
  </cols>
  <sheetData>
    <row r="1" spans="1:9" ht="33.75" customHeight="1" thickBot="1">
      <c r="A1" s="115" t="s">
        <v>228</v>
      </c>
      <c r="B1" s="116" t="s">
        <v>0</v>
      </c>
      <c r="C1" s="116" t="s">
        <v>0</v>
      </c>
      <c r="D1" s="116" t="s">
        <v>0</v>
      </c>
      <c r="E1" s="116" t="s">
        <v>0</v>
      </c>
      <c r="F1" s="116" t="s">
        <v>0</v>
      </c>
      <c r="G1" s="116" t="s">
        <v>0</v>
      </c>
      <c r="H1" s="116" t="s">
        <v>0</v>
      </c>
      <c r="I1" s="136"/>
    </row>
    <row r="2" spans="1:9" ht="15.75" thickBot="1">
      <c r="A2" s="10"/>
      <c r="B2" s="10"/>
      <c r="C2" s="10"/>
      <c r="D2" s="10"/>
      <c r="E2" s="10"/>
      <c r="F2" s="10"/>
      <c r="G2" s="10"/>
      <c r="H2" s="10"/>
    </row>
    <row r="3" spans="1:9" ht="22.5">
      <c r="A3" s="1"/>
      <c r="B3" s="85"/>
      <c r="C3" s="2"/>
      <c r="D3" s="3" t="s">
        <v>209</v>
      </c>
      <c r="E3" s="64" t="s">
        <v>210</v>
      </c>
      <c r="F3" s="10"/>
      <c r="G3" s="10"/>
      <c r="H3" s="10"/>
    </row>
    <row r="4" spans="1:9" ht="22.5">
      <c r="A4" s="4"/>
      <c r="B4" s="5"/>
      <c r="C4" s="6"/>
      <c r="D4" s="3" t="s">
        <v>209</v>
      </c>
      <c r="E4" s="65" t="s">
        <v>211</v>
      </c>
      <c r="F4" s="10"/>
      <c r="G4" s="10"/>
      <c r="H4" s="10"/>
    </row>
    <row r="5" spans="1:9" ht="23.25" thickBot="1">
      <c r="A5" s="4"/>
      <c r="B5" s="4"/>
      <c r="C5" s="7"/>
      <c r="D5" s="3" t="s">
        <v>209</v>
      </c>
      <c r="E5" s="66" t="s">
        <v>212</v>
      </c>
      <c r="F5" s="10"/>
      <c r="G5" s="10"/>
      <c r="H5" s="10"/>
    </row>
    <row r="6" spans="1:9" ht="15.75" thickBot="1">
      <c r="A6" s="10"/>
      <c r="B6" s="10"/>
      <c r="C6" s="10"/>
      <c r="D6" s="10"/>
      <c r="E6" s="10"/>
      <c r="F6" s="10"/>
      <c r="G6" s="10"/>
      <c r="H6" s="10"/>
    </row>
    <row r="7" spans="1:9" ht="23.25" customHeight="1" thickBot="1">
      <c r="A7" s="110" t="s">
        <v>142</v>
      </c>
      <c r="B7" s="140"/>
      <c r="C7" s="140"/>
      <c r="D7" s="140"/>
      <c r="E7" s="140"/>
      <c r="F7" s="140"/>
      <c r="G7" s="140"/>
      <c r="H7" s="141"/>
      <c r="I7" s="36"/>
    </row>
    <row r="8" spans="1:9" s="29" customFormat="1" ht="13.5" thickBot="1">
      <c r="A8" s="20"/>
      <c r="B8" s="20"/>
      <c r="C8" s="20"/>
      <c r="D8" s="20"/>
      <c r="E8" s="20"/>
      <c r="F8" s="20"/>
      <c r="G8" s="20"/>
      <c r="H8" s="20"/>
      <c r="I8" s="83"/>
    </row>
    <row r="9" spans="1:9" ht="13.5" thickBot="1">
      <c r="A9" s="130" t="s">
        <v>143</v>
      </c>
      <c r="B9" s="131" t="s">
        <v>143</v>
      </c>
      <c r="C9" s="131" t="s">
        <v>143</v>
      </c>
      <c r="D9" s="131" t="s">
        <v>143</v>
      </c>
      <c r="E9" s="131" t="s">
        <v>143</v>
      </c>
      <c r="F9" s="131" t="s">
        <v>143</v>
      </c>
      <c r="G9" s="131" t="s">
        <v>143</v>
      </c>
      <c r="H9" s="132" t="s">
        <v>143</v>
      </c>
    </row>
    <row r="10" spans="1:9" ht="30" customHeight="1">
      <c r="A10" s="189" t="s">
        <v>2</v>
      </c>
      <c r="B10" s="145" t="s">
        <v>2</v>
      </c>
      <c r="C10" s="15" t="s">
        <v>127</v>
      </c>
      <c r="D10" s="15" t="s">
        <v>128</v>
      </c>
      <c r="E10" s="15" t="s">
        <v>129</v>
      </c>
      <c r="F10" s="15" t="s">
        <v>130</v>
      </c>
      <c r="G10" s="15" t="s">
        <v>131</v>
      </c>
      <c r="H10" s="16" t="s">
        <v>4</v>
      </c>
    </row>
    <row r="11" spans="1:9" ht="13.5" thickBot="1">
      <c r="A11" s="187" t="s">
        <v>121</v>
      </c>
      <c r="B11" s="188" t="s">
        <v>121</v>
      </c>
      <c r="C11" s="102">
        <v>3</v>
      </c>
      <c r="D11" s="102">
        <v>3</v>
      </c>
      <c r="E11" s="102">
        <v>3</v>
      </c>
      <c r="F11" s="102">
        <v>1</v>
      </c>
      <c r="G11" s="102">
        <v>5</v>
      </c>
      <c r="H11" s="103">
        <f>SUM(C11:G11)</f>
        <v>15</v>
      </c>
    </row>
    <row r="13" spans="1:9" ht="13.5" thickBot="1"/>
    <row r="14" spans="1:9" ht="13.5" thickBot="1">
      <c r="A14" s="130" t="s">
        <v>144</v>
      </c>
      <c r="B14" s="131" t="s">
        <v>144</v>
      </c>
      <c r="C14" s="131" t="s">
        <v>144</v>
      </c>
      <c r="D14" s="131" t="s">
        <v>144</v>
      </c>
      <c r="E14" s="131" t="s">
        <v>144</v>
      </c>
      <c r="F14" s="131" t="s">
        <v>144</v>
      </c>
      <c r="G14" s="131" t="s">
        <v>144</v>
      </c>
      <c r="H14" s="131" t="s">
        <v>144</v>
      </c>
      <c r="I14" s="132" t="s">
        <v>144</v>
      </c>
    </row>
    <row r="15" spans="1:9" ht="30" customHeight="1">
      <c r="A15" s="144" t="s">
        <v>2</v>
      </c>
      <c r="B15" s="145" t="s">
        <v>2</v>
      </c>
      <c r="C15" s="15" t="s">
        <v>145</v>
      </c>
      <c r="D15" s="15" t="s">
        <v>146</v>
      </c>
      <c r="E15" s="15" t="s">
        <v>147</v>
      </c>
      <c r="F15" s="15" t="s">
        <v>148</v>
      </c>
      <c r="G15" s="15" t="s">
        <v>149</v>
      </c>
      <c r="H15" s="15" t="s">
        <v>150</v>
      </c>
      <c r="I15" s="16" t="s">
        <v>4</v>
      </c>
    </row>
    <row r="16" spans="1:9" ht="13.5" thickBot="1">
      <c r="A16" s="187" t="s">
        <v>121</v>
      </c>
      <c r="B16" s="188" t="s">
        <v>121</v>
      </c>
      <c r="C16" s="102">
        <v>2</v>
      </c>
      <c r="D16" s="102">
        <v>0</v>
      </c>
      <c r="E16" s="102">
        <v>6</v>
      </c>
      <c r="F16" s="102">
        <v>2</v>
      </c>
      <c r="G16" s="102">
        <v>0</v>
      </c>
      <c r="H16" s="102">
        <v>3</v>
      </c>
      <c r="I16" s="103">
        <f>SUM(C16:H16)</f>
        <v>13</v>
      </c>
    </row>
    <row r="18" spans="1:9" ht="13.5" thickBot="1"/>
    <row r="19" spans="1:9" ht="13.5" thickBot="1">
      <c r="A19" s="130" t="s">
        <v>151</v>
      </c>
      <c r="B19" s="131" t="s">
        <v>151</v>
      </c>
      <c r="C19" s="131" t="s">
        <v>151</v>
      </c>
      <c r="D19" s="131" t="s">
        <v>151</v>
      </c>
      <c r="E19" s="131" t="s">
        <v>151</v>
      </c>
      <c r="F19" s="131" t="s">
        <v>151</v>
      </c>
      <c r="G19" s="131" t="s">
        <v>151</v>
      </c>
      <c r="H19" s="131" t="s">
        <v>151</v>
      </c>
      <c r="I19" s="132" t="s">
        <v>151</v>
      </c>
    </row>
    <row r="20" spans="1:9" ht="30" customHeight="1">
      <c r="A20" s="142" t="s">
        <v>2</v>
      </c>
      <c r="B20" s="143" t="s">
        <v>2</v>
      </c>
      <c r="C20" s="25" t="s">
        <v>152</v>
      </c>
      <c r="D20" s="25" t="s">
        <v>153</v>
      </c>
      <c r="E20" s="25" t="s">
        <v>154</v>
      </c>
      <c r="F20" s="25" t="s">
        <v>155</v>
      </c>
      <c r="G20" s="25" t="s">
        <v>156</v>
      </c>
      <c r="H20" s="25" t="s">
        <v>157</v>
      </c>
      <c r="I20" s="26" t="s">
        <v>4</v>
      </c>
    </row>
    <row r="21" spans="1:9" ht="13.5" thickBot="1">
      <c r="A21" s="187" t="s">
        <v>121</v>
      </c>
      <c r="B21" s="188" t="s">
        <v>121</v>
      </c>
      <c r="C21" s="102">
        <v>4</v>
      </c>
      <c r="D21" s="102">
        <v>3</v>
      </c>
      <c r="E21" s="102">
        <v>3</v>
      </c>
      <c r="F21" s="102">
        <v>2</v>
      </c>
      <c r="G21" s="102">
        <v>0</v>
      </c>
      <c r="H21" s="102">
        <v>2</v>
      </c>
      <c r="I21" s="103">
        <f>SUM(C21:H21)</f>
        <v>14</v>
      </c>
    </row>
    <row r="23" spans="1:9" ht="13.5" thickBot="1"/>
    <row r="24" spans="1:9" ht="13.5" thickBot="1">
      <c r="A24" s="130" t="s">
        <v>158</v>
      </c>
      <c r="B24" s="131" t="s">
        <v>158</v>
      </c>
      <c r="C24" s="131" t="s">
        <v>158</v>
      </c>
      <c r="D24" s="131" t="s">
        <v>158</v>
      </c>
      <c r="E24" s="131" t="s">
        <v>158</v>
      </c>
      <c r="F24" s="131" t="s">
        <v>158</v>
      </c>
      <c r="G24" s="131" t="s">
        <v>158</v>
      </c>
      <c r="H24" s="131" t="s">
        <v>158</v>
      </c>
      <c r="I24" s="132" t="s">
        <v>158</v>
      </c>
    </row>
    <row r="25" spans="1:9" ht="30" customHeight="1">
      <c r="A25" s="142" t="s">
        <v>2</v>
      </c>
      <c r="B25" s="143" t="s">
        <v>2</v>
      </c>
      <c r="C25" s="25" t="s">
        <v>159</v>
      </c>
      <c r="D25" s="25" t="s">
        <v>160</v>
      </c>
      <c r="E25" s="25" t="s">
        <v>161</v>
      </c>
      <c r="F25" s="25" t="s">
        <v>162</v>
      </c>
      <c r="G25" s="25" t="s">
        <v>163</v>
      </c>
      <c r="H25" s="25" t="s">
        <v>25</v>
      </c>
      <c r="I25" s="26" t="s">
        <v>4</v>
      </c>
    </row>
    <row r="26" spans="1:9" ht="13.5" thickBot="1">
      <c r="A26" s="187" t="s">
        <v>121</v>
      </c>
      <c r="B26" s="188" t="s">
        <v>121</v>
      </c>
      <c r="C26" s="102">
        <v>3</v>
      </c>
      <c r="D26" s="102">
        <v>3</v>
      </c>
      <c r="E26" s="102">
        <v>4</v>
      </c>
      <c r="F26" s="102">
        <v>0</v>
      </c>
      <c r="G26" s="102">
        <v>1</v>
      </c>
      <c r="H26" s="102">
        <v>1</v>
      </c>
      <c r="I26" s="103">
        <f>SUM(C26:H26)</f>
        <v>12</v>
      </c>
    </row>
  </sheetData>
  <mergeCells count="14">
    <mergeCell ref="A1:I1"/>
    <mergeCell ref="A16:B16"/>
    <mergeCell ref="A9:H9"/>
    <mergeCell ref="A25:B25"/>
    <mergeCell ref="A26:B26"/>
    <mergeCell ref="A15:B15"/>
    <mergeCell ref="A7:H7"/>
    <mergeCell ref="A19:I19"/>
    <mergeCell ref="A10:B10"/>
    <mergeCell ref="A21:B21"/>
    <mergeCell ref="A20:B20"/>
    <mergeCell ref="A11:B11"/>
    <mergeCell ref="A24:I24"/>
    <mergeCell ref="A14:I1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42</vt:i4>
      </vt:variant>
    </vt:vector>
  </HeadingPairs>
  <TitlesOfParts>
    <vt:vector size="55" baseType="lpstr">
      <vt:lpstr>Q1 - Respondent Info</vt:lpstr>
      <vt:lpstr>Q2 - Provided Contact Info</vt:lpstr>
      <vt:lpstr>Q3 - Project Info</vt:lpstr>
      <vt:lpstr>Q4 - Customer Host</vt:lpstr>
      <vt:lpstr>Q5 - Project Info (cntd)</vt:lpstr>
      <vt:lpstr>Q6 - RECs</vt:lpstr>
      <vt:lpstr>Q7 - Typical PPA</vt:lpstr>
      <vt:lpstr>Q8 - Equity Capital</vt:lpstr>
      <vt:lpstr>Q9 - Construction Debt</vt:lpstr>
      <vt:lpstr>Q10 - Term Debt</vt:lpstr>
      <vt:lpstr>Q11 - Cost of Energy</vt:lpstr>
      <vt:lpstr>Q12 - Poll Question</vt:lpstr>
      <vt:lpstr>Q13 - Feedback</vt:lpstr>
      <vt:lpstr>Q1, F1 - Firm Composition</vt:lpstr>
      <vt:lpstr>Q2, F1 - Participant Figures</vt:lpstr>
      <vt:lpstr>Q2,F2 - Participant Figures (2)</vt:lpstr>
      <vt:lpstr>Q3, F1 - Technology Type</vt:lpstr>
      <vt:lpstr>Q3, F2 - Nameplate Capacity</vt:lpstr>
      <vt:lpstr>Q3, F3 - Nameplate Capacity (2)</vt:lpstr>
      <vt:lpstr>Q3, F4 - Primary Region</vt:lpstr>
      <vt:lpstr>Q3, F5 - Primary Purchaser</vt:lpstr>
      <vt:lpstr>Q3, F6 - Cost vs. Investment</vt:lpstr>
      <vt:lpstr>Q4, F1 - Number of Deals</vt:lpstr>
      <vt:lpstr>Q4, F2 - # of Deals &amp; Capacity</vt:lpstr>
      <vt:lpstr>Q4, F3 - Aggregate Capacity</vt:lpstr>
      <vt:lpstr>Q4, F4 - Aggregate Capacity (2)</vt:lpstr>
      <vt:lpstr>Q4, F5 - Financing Structure</vt:lpstr>
      <vt:lpstr>Q4,F6 - Financing Structure (2)</vt:lpstr>
      <vt:lpstr>Q4, F7 - Payback</vt:lpstr>
      <vt:lpstr>Q4, F8 - Payback (2)</vt:lpstr>
      <vt:lpstr>Q4, F9 - Discount Rate</vt:lpstr>
      <vt:lpstr>Q4, F10 - Discount Rate (2)</vt:lpstr>
      <vt:lpstr>Q5, F1 - Financial Structure</vt:lpstr>
      <vt:lpstr>Q5,F2 - Financial Structure (2)</vt:lpstr>
      <vt:lpstr>Q5, F3 - Debt Finance</vt:lpstr>
      <vt:lpstr>Q5, F4 - Depreciation</vt:lpstr>
      <vt:lpstr>Q5, F5 - Federal Incentive</vt:lpstr>
      <vt:lpstr>Q6, F1 - Sales</vt:lpstr>
      <vt:lpstr>Q6, F2 - Type</vt:lpstr>
      <vt:lpstr>Q6, F3 - Type (2)</vt:lpstr>
      <vt:lpstr>Q7, F1 - Duration</vt:lpstr>
      <vt:lpstr>Q7, F2 - Price Yr 1</vt:lpstr>
      <vt:lpstr>Q7, F3 - Price Escalation</vt:lpstr>
      <vt:lpstr>Q7, F4 - Buyout Option</vt:lpstr>
      <vt:lpstr>Q8, F1 - Share of Total Equity</vt:lpstr>
      <vt:lpstr>Q8, F2 - Expected Return</vt:lpstr>
      <vt:lpstr>Q9, F1 - Debt to Capital</vt:lpstr>
      <vt:lpstr>Q9, F2 - Cost of Financing</vt:lpstr>
      <vt:lpstr>Q10, F1 - Debt to Total Capital</vt:lpstr>
      <vt:lpstr>Q10,F2 - Loan Guarantee to Debt</vt:lpstr>
      <vt:lpstr>Q10, F3 - Cost (Avg.)</vt:lpstr>
      <vt:lpstr>Q10, F4 - TD Duration</vt:lpstr>
      <vt:lpstr>Q11, F1 - Levelized Cost</vt:lpstr>
      <vt:lpstr>Q11, F2 - Levelized Cost (2)</vt:lpstr>
      <vt:lpstr>Q12, F1 - Poll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pscharfe</cp:lastModifiedBy>
  <dcterms:created xsi:type="dcterms:W3CDTF">2010-01-04T23:48:06Z</dcterms:created>
  <dcterms:modified xsi:type="dcterms:W3CDTF">2010-06-17T20:15:41Z</dcterms:modified>
</cp:coreProperties>
</file>