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0995" activeTab="0"/>
  </bookViews>
  <sheets>
    <sheet name="Table E.2c" sheetId="1" r:id="rId1"/>
  </sheets>
  <definedNames>
    <definedName name="GWhtoPJ">1/277.778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<sst xmlns="http://schemas.openxmlformats.org/spreadsheetml/2006/main" count="22" uniqueCount="22">
  <si>
    <t>Calendar Year</t>
  </si>
  <si>
    <t>Maui</t>
  </si>
  <si>
    <t>Kapuni</t>
  </si>
  <si>
    <t>Mangahewa</t>
  </si>
  <si>
    <t>Turangi</t>
  </si>
  <si>
    <t>Pohokura</t>
  </si>
  <si>
    <t>Tui</t>
  </si>
  <si>
    <t>Maari</t>
  </si>
  <si>
    <t>Kupe</t>
  </si>
  <si>
    <t>Total</t>
  </si>
  <si>
    <t>Notes:</t>
  </si>
  <si>
    <t>n.a. = Not applicable.</t>
  </si>
  <si>
    <r>
      <t>Table E.2c: Total Natural Gas Production by Field (Gross PJ)</t>
    </r>
    <r>
      <rPr>
        <b/>
        <vertAlign val="superscript"/>
        <sz val="10"/>
        <rFont val="Arial"/>
        <family val="2"/>
      </rPr>
      <t>1</t>
    </r>
  </si>
  <si>
    <r>
      <t>McKee</t>
    </r>
    <r>
      <rPr>
        <b/>
        <vertAlign val="superscript"/>
        <sz val="10"/>
        <rFont val="Arial"/>
        <family val="2"/>
      </rPr>
      <t>R</t>
    </r>
  </si>
  <si>
    <r>
      <t>Kaimiro/ Ngatoro</t>
    </r>
    <r>
      <rPr>
        <b/>
        <vertAlign val="superscript"/>
        <sz val="10"/>
        <rFont val="Arial"/>
        <family val="2"/>
      </rPr>
      <t>2, R</t>
    </r>
  </si>
  <si>
    <r>
      <t>Rimu/ Kauri</t>
    </r>
    <r>
      <rPr>
        <b/>
        <vertAlign val="superscript"/>
        <sz val="10"/>
        <rFont val="Arial"/>
        <family val="2"/>
      </rPr>
      <t>3</t>
    </r>
  </si>
  <si>
    <r>
      <t>Other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R</t>
    </r>
  </si>
  <si>
    <r>
      <t>1</t>
    </r>
    <r>
      <rPr>
        <sz val="10"/>
        <rFont val="Arial"/>
        <family val="2"/>
      </rPr>
      <t xml:space="preserve"> In gross calorific value terms.</t>
    </r>
  </si>
  <si>
    <r>
      <t>2</t>
    </r>
    <r>
      <rPr>
        <sz val="10"/>
        <rFont val="Arial"/>
        <family val="2"/>
      </rPr>
      <t xml:space="preserve"> Includes Goldie and Moturoa wells.</t>
    </r>
  </si>
  <si>
    <r>
      <t>3</t>
    </r>
    <r>
      <rPr>
        <sz val="10"/>
        <rFont val="Arial"/>
        <family val="2"/>
      </rPr>
      <t xml:space="preserve"> Includes Manutahi well.</t>
    </r>
  </si>
  <si>
    <r>
      <t>4</t>
    </r>
    <r>
      <rPr>
        <sz val="10"/>
        <rFont val="Arial"/>
        <family val="2"/>
      </rPr>
      <t xml:space="preserve"> Includes Tariki, Ahuroa, Waihapa, Ngaere, Piakau (not produced since Spetember 1999) and Cheal fields, and Surrey and Radnor (ceased production in 2006) wells.</t>
    </r>
  </si>
  <si>
    <r>
      <t>R</t>
    </r>
    <r>
      <rPr>
        <sz val="10"/>
        <rFont val="Arial"/>
        <family val="2"/>
      </rPr>
      <t xml:space="preserve"> = Revised figures.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</si>
</sst>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#,##0.0"/>
    <numFmt numFmtId="172" formatCode="yyyy"/>
    <numFmt numFmtId="173" formatCode="0.0_)"/>
    <numFmt numFmtId="174" formatCode="_-* #,##0_-;\-* #,##0_-;_-* &quot;-&quot;??_-;_-@_-"/>
    <numFmt numFmtId="175" formatCode="\-"/>
    <numFmt numFmtId="176" formatCode="_-* #,##0.0_-;\-* #,##0.0_-;_-* &quot;-&quot;?_-;_-@_-"/>
    <numFmt numFmtId="177" formatCode="_-* #,##0.0000_-;\-* #,##0.0000_-;_-* &quot;-&quot;??_-;_-@_-"/>
    <numFmt numFmtId="178" formatCode="_-* #,##0.00_-;\-* #,##0.00_-;_-* &quot;-&quot;?_-;_-@_-"/>
    <numFmt numFmtId="179" formatCode="mmm"/>
    <numFmt numFmtId="180" formatCode="_-* #,##0.0_-;\-* #,##0.0_-;_-* &quot;-&quot;??_-;_-@_-"/>
    <numFmt numFmtId="181" formatCode="_-* #,##0.000_-;\-* #,##0.000_-;_-* &quot;-&quot;?_-;_-@_-"/>
    <numFmt numFmtId="182" formatCode="_-* #,##0.0000_-;\-* #,##0.0000_-;_-* &quot;-&quot;?_-;_-@_-"/>
    <numFmt numFmtId="183" formatCode="0.0000"/>
    <numFmt numFmtId="184" formatCode="_-* #,##0.000_-;\-* #,##0.000_-;_-* &quot;-&quot;??_-;_-@_-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E+00"/>
    <numFmt numFmtId="198" formatCode="0.0000E+00"/>
    <numFmt numFmtId="199" formatCode="0.000E+00"/>
    <numFmt numFmtId="200" formatCode="0.0E+00"/>
    <numFmt numFmtId="201" formatCode="0E+00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2" borderId="0" xfId="23" applyFont="1" applyFill="1" applyAlignment="1">
      <alignment/>
      <protection/>
    </xf>
    <xf numFmtId="0" fontId="0" fillId="2" borderId="0" xfId="23" applyFont="1" applyFill="1">
      <alignment/>
      <protection/>
    </xf>
    <xf numFmtId="0" fontId="7" fillId="2" borderId="0" xfId="23" applyFont="1" applyFill="1" applyAlignment="1">
      <alignment horizontal="left" indent="1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right" vertical="center" wrapText="1"/>
      <protection/>
    </xf>
    <xf numFmtId="0" fontId="6" fillId="2" borderId="2" xfId="23" applyFont="1" applyFill="1" applyBorder="1" applyAlignment="1">
      <alignment horizontal="right" vertical="center"/>
      <protection/>
    </xf>
    <xf numFmtId="0" fontId="6" fillId="2" borderId="3" xfId="23" applyFont="1" applyFill="1" applyBorder="1" applyAlignment="1" quotePrefix="1">
      <alignment horizontal="right" vertical="center" wrapText="1"/>
      <protection/>
    </xf>
    <xf numFmtId="0" fontId="0" fillId="2" borderId="4" xfId="23" applyNumberFormat="1" applyFont="1" applyFill="1" applyBorder="1" applyAlignment="1">
      <alignment horizontal="left"/>
      <protection/>
    </xf>
    <xf numFmtId="0" fontId="0" fillId="2" borderId="0" xfId="23" applyNumberFormat="1" applyFont="1" applyFill="1" applyBorder="1" applyAlignment="1">
      <alignment horizontal="left"/>
      <protection/>
    </xf>
    <xf numFmtId="43" fontId="1" fillId="2" borderId="0" xfId="23" applyNumberFormat="1" applyFill="1" applyBorder="1" applyAlignment="1">
      <alignment horizontal="center" vertical="top"/>
      <protection/>
    </xf>
    <xf numFmtId="43" fontId="1" fillId="2" borderId="5" xfId="23" applyNumberFormat="1" applyFill="1" applyBorder="1" applyAlignment="1">
      <alignment horizontal="center" vertical="top"/>
      <protection/>
    </xf>
    <xf numFmtId="2" fontId="6" fillId="2" borderId="6" xfId="18" applyNumberFormat="1" applyFont="1" applyFill="1" applyBorder="1" applyAlignment="1">
      <alignment horizontal="center" vertical="center" wrapText="1"/>
    </xf>
    <xf numFmtId="2" fontId="6" fillId="2" borderId="7" xfId="18" applyNumberFormat="1" applyFont="1" applyFill="1" applyBorder="1" applyAlignment="1">
      <alignment horizontal="center" vertical="center" wrapText="1"/>
    </xf>
    <xf numFmtId="165" fontId="6" fillId="2" borderId="7" xfId="15" applyNumberFormat="1" applyFont="1" applyFill="1" applyBorder="1" applyAlignment="1">
      <alignment horizontal="center" vertical="center"/>
      <protection/>
    </xf>
    <xf numFmtId="165" fontId="6" fillId="2" borderId="8" xfId="15" applyNumberFormat="1" applyFont="1" applyFill="1" applyBorder="1" applyAlignment="1">
      <alignment horizontal="center" vertical="center"/>
      <protection/>
    </xf>
    <xf numFmtId="0" fontId="6" fillId="2" borderId="9" xfId="23" applyFont="1" applyFill="1" applyBorder="1" applyAlignment="1">
      <alignment horizontal="center"/>
      <protection/>
    </xf>
    <xf numFmtId="0" fontId="6" fillId="2" borderId="10" xfId="23" applyFont="1" applyFill="1" applyBorder="1" applyAlignment="1">
      <alignment horizontal="center"/>
      <protection/>
    </xf>
    <xf numFmtId="165" fontId="6" fillId="2" borderId="10" xfId="15" applyNumberFormat="1" applyFont="1" applyFill="1" applyBorder="1" applyAlignment="1">
      <alignment horizontal="center" vertical="top"/>
      <protection/>
    </xf>
    <xf numFmtId="165" fontId="6" fillId="2" borderId="11" xfId="15" applyNumberFormat="1" applyFont="1" applyFill="1" applyBorder="1" applyAlignment="1">
      <alignment horizontal="center" vertical="top"/>
      <protection/>
    </xf>
    <xf numFmtId="0" fontId="0" fillId="2" borderId="0" xfId="23" applyFont="1" applyFill="1" applyAlignment="1">
      <alignment horizontal="left" indent="1"/>
      <protection/>
    </xf>
    <xf numFmtId="0" fontId="0" fillId="2" borderId="0" xfId="23" applyFill="1">
      <alignment/>
      <protection/>
    </xf>
    <xf numFmtId="43" fontId="0" fillId="2" borderId="0" xfId="23" applyNumberFormat="1" applyFont="1" applyFill="1">
      <alignment/>
      <protection/>
    </xf>
    <xf numFmtId="0" fontId="8" fillId="2" borderId="0" xfId="23" applyFont="1" applyFill="1" applyAlignment="1">
      <alignment horizontal="left" indent="1"/>
      <protection/>
    </xf>
  </cellXfs>
  <cellStyles count="10">
    <cellStyle name="Normal" xfId="0"/>
    <cellStyle name="Comma" xfId="16"/>
    <cellStyle name="Comma [0]" xfId="17"/>
    <cellStyle name="Comma_coal" xfId="18"/>
    <cellStyle name="Currency" xfId="19"/>
    <cellStyle name="Currency [0]" xfId="20"/>
    <cellStyle name="Followed Hyperlink" xfId="21"/>
    <cellStyle name="Hyperlink" xfId="22"/>
    <cellStyle name="Normal_E_GAS_June200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C55" sqref="C55"/>
    </sheetView>
  </sheetViews>
  <sheetFormatPr defaultColWidth="9.140625" defaultRowHeight="12.75"/>
  <sheetData>
    <row r="1" spans="1:15" ht="14.25">
      <c r="A1" s="1" t="s">
        <v>12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1.25">
      <c r="A3" s="4" t="s">
        <v>0</v>
      </c>
      <c r="B3" s="5"/>
      <c r="C3" s="6" t="s">
        <v>1</v>
      </c>
      <c r="D3" s="6" t="s">
        <v>2</v>
      </c>
      <c r="E3" s="6" t="s">
        <v>13</v>
      </c>
      <c r="F3" s="6" t="s">
        <v>3</v>
      </c>
      <c r="G3" s="6" t="s">
        <v>14</v>
      </c>
      <c r="H3" s="6" t="s">
        <v>4</v>
      </c>
      <c r="I3" s="6" t="s">
        <v>15</v>
      </c>
      <c r="J3" s="6" t="s">
        <v>5</v>
      </c>
      <c r="K3" s="7" t="s">
        <v>6</v>
      </c>
      <c r="L3" s="7" t="s">
        <v>7</v>
      </c>
      <c r="M3" s="7" t="s">
        <v>8</v>
      </c>
      <c r="N3" s="6" t="s">
        <v>16</v>
      </c>
      <c r="O3" s="8" t="s">
        <v>9</v>
      </c>
    </row>
    <row r="4" spans="1:15" ht="12.75">
      <c r="A4" s="9">
        <v>1970</v>
      </c>
      <c r="B4" s="10"/>
      <c r="C4" s="11">
        <v>0</v>
      </c>
      <c r="D4" s="11">
        <v>4.31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2">
        <f>SUM(C4:N4)</f>
        <v>4.31</v>
      </c>
    </row>
    <row r="5" spans="1:15" ht="12.75">
      <c r="A5" s="9">
        <v>1971</v>
      </c>
      <c r="B5" s="10"/>
      <c r="C5" s="11">
        <v>0</v>
      </c>
      <c r="D5" s="11">
        <v>8.21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2">
        <v>8.21</v>
      </c>
    </row>
    <row r="6" spans="1:15" ht="12.75">
      <c r="A6" s="9">
        <v>1972</v>
      </c>
      <c r="B6" s="10"/>
      <c r="C6" s="11">
        <v>0</v>
      </c>
      <c r="D6" s="11">
        <v>11.29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2">
        <f aca="true" t="shared" si="0" ref="O6:O43">SUM(C6:N6)</f>
        <v>11.29</v>
      </c>
    </row>
    <row r="7" spans="1:15" ht="12.75">
      <c r="A7" s="9">
        <v>1973</v>
      </c>
      <c r="B7" s="10"/>
      <c r="C7" s="11">
        <v>0</v>
      </c>
      <c r="D7" s="11">
        <v>13.31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 t="shared" si="0"/>
        <v>13.31</v>
      </c>
    </row>
    <row r="8" spans="1:15" ht="12.75">
      <c r="A8" s="9">
        <v>1974</v>
      </c>
      <c r="B8" s="10"/>
      <c r="C8" s="11">
        <v>0</v>
      </c>
      <c r="D8" s="11">
        <v>14.056284829899997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f t="shared" si="0"/>
        <v>14.056284829899997</v>
      </c>
    </row>
    <row r="9" spans="1:15" ht="12.75">
      <c r="A9" s="9">
        <v>1975</v>
      </c>
      <c r="B9" s="10"/>
      <c r="C9" s="11">
        <v>0</v>
      </c>
      <c r="D9" s="11">
        <v>15.359871258999998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f t="shared" si="0"/>
        <v>15.359871258999998</v>
      </c>
    </row>
    <row r="10" spans="1:15" ht="12.75">
      <c r="A10" s="9">
        <v>1976</v>
      </c>
      <c r="B10" s="10"/>
      <c r="C10" s="11">
        <v>0</v>
      </c>
      <c r="D10" s="11">
        <v>40.221964332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 t="shared" si="0"/>
        <v>40.221964332</v>
      </c>
    </row>
    <row r="11" spans="1:15" ht="12.75">
      <c r="A11" s="9">
        <v>1977</v>
      </c>
      <c r="B11" s="10"/>
      <c r="C11" s="11">
        <v>0</v>
      </c>
      <c r="D11" s="11">
        <v>64.35229085499999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2">
        <f t="shared" si="0"/>
        <v>64.35229085499999</v>
      </c>
    </row>
    <row r="12" spans="1:15" ht="12.75">
      <c r="A12" s="9">
        <v>1978</v>
      </c>
      <c r="B12" s="10"/>
      <c r="C12" s="11">
        <v>0</v>
      </c>
      <c r="D12" s="11">
        <v>59.48761085899999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 t="shared" si="0"/>
        <v>59.48761085899999</v>
      </c>
    </row>
    <row r="13" spans="1:15" ht="12.75">
      <c r="A13" s="9">
        <v>1979</v>
      </c>
      <c r="B13" s="10"/>
      <c r="C13" s="11">
        <v>17.865097237999997</v>
      </c>
      <c r="D13" s="11">
        <v>29.270223503400004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2">
        <f t="shared" si="0"/>
        <v>47.1353207414</v>
      </c>
    </row>
    <row r="14" spans="1:15" ht="12.75">
      <c r="A14" s="9">
        <v>1980</v>
      </c>
      <c r="B14" s="10"/>
      <c r="C14" s="11">
        <v>23.403019213</v>
      </c>
      <c r="D14" s="11">
        <v>19.116836255</v>
      </c>
      <c r="E14" s="11">
        <v>0.000769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 t="shared" si="0"/>
        <v>42.520624468</v>
      </c>
    </row>
    <row r="15" spans="1:15" ht="12.75">
      <c r="A15" s="9">
        <v>1981</v>
      </c>
      <c r="B15" s="10"/>
      <c r="C15" s="11">
        <v>32.830996265</v>
      </c>
      <c r="D15" s="11">
        <v>23.747082194</v>
      </c>
      <c r="E15" s="11">
        <v>0.038641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f t="shared" si="0"/>
        <v>56.616719459</v>
      </c>
    </row>
    <row r="16" spans="1:15" ht="12.75">
      <c r="A16" s="9">
        <v>1982</v>
      </c>
      <c r="B16" s="10"/>
      <c r="C16" s="11">
        <v>66.485848</v>
      </c>
      <c r="D16" s="11">
        <v>30.277177000000002</v>
      </c>
      <c r="E16" s="11">
        <v>0.0169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f t="shared" si="0"/>
        <v>96.779925</v>
      </c>
    </row>
    <row r="17" spans="1:15" ht="12.75">
      <c r="A17" s="9">
        <v>1983</v>
      </c>
      <c r="B17" s="10"/>
      <c r="C17" s="11">
        <v>71.39723699999999</v>
      </c>
      <c r="D17" s="11">
        <v>34.736806</v>
      </c>
      <c r="E17" s="11">
        <v>0.024741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 t="shared" si="0"/>
        <v>106.158784</v>
      </c>
    </row>
    <row r="18" spans="1:15" ht="12.75">
      <c r="A18" s="9">
        <v>1984</v>
      </c>
      <c r="B18" s="10"/>
      <c r="C18" s="11">
        <v>96.475593</v>
      </c>
      <c r="D18" s="11">
        <v>35.889026</v>
      </c>
      <c r="E18" s="11">
        <v>0.635528</v>
      </c>
      <c r="F18" s="11">
        <v>0</v>
      </c>
      <c r="G18" s="11">
        <v>0.07092802000000001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2">
        <f t="shared" si="0"/>
        <v>133.07107502</v>
      </c>
    </row>
    <row r="19" spans="1:15" ht="12.75">
      <c r="A19" s="9">
        <v>1985</v>
      </c>
      <c r="B19" s="10"/>
      <c r="C19" s="11">
        <v>125.789649</v>
      </c>
      <c r="D19" s="11">
        <v>40.083909999999996</v>
      </c>
      <c r="E19" s="11">
        <v>1.5187490000000001</v>
      </c>
      <c r="F19" s="11">
        <v>0</v>
      </c>
      <c r="G19" s="11">
        <v>0.680206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 t="shared" si="0"/>
        <v>168.072514</v>
      </c>
    </row>
    <row r="20" spans="1:15" ht="12.75">
      <c r="A20" s="9">
        <v>1986</v>
      </c>
      <c r="B20" s="10"/>
      <c r="C20" s="11">
        <v>153.262823</v>
      </c>
      <c r="D20" s="11">
        <v>38.603398</v>
      </c>
      <c r="E20" s="11">
        <v>1.892897</v>
      </c>
      <c r="F20" s="11">
        <v>0</v>
      </c>
      <c r="G20" s="11">
        <v>0.5688380000000001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2">
        <f t="shared" si="0"/>
        <v>194.327956</v>
      </c>
    </row>
    <row r="21" spans="1:15" ht="12.75">
      <c r="A21" s="9">
        <v>1987</v>
      </c>
      <c r="B21" s="10"/>
      <c r="C21" s="11">
        <v>148.910262</v>
      </c>
      <c r="D21" s="11">
        <v>36.050878</v>
      </c>
      <c r="E21" s="11">
        <v>3.024321</v>
      </c>
      <c r="F21" s="11">
        <v>0</v>
      </c>
      <c r="G21" s="11">
        <v>0.611982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 t="shared" si="0"/>
        <v>188.597443</v>
      </c>
    </row>
    <row r="22" spans="1:15" ht="12.75">
      <c r="A22" s="9">
        <v>1988</v>
      </c>
      <c r="B22" s="10"/>
      <c r="C22" s="11">
        <v>162.407466</v>
      </c>
      <c r="D22" s="11">
        <v>42.549546</v>
      </c>
      <c r="E22" s="11">
        <v>3.575236844</v>
      </c>
      <c r="F22" s="11">
        <v>0</v>
      </c>
      <c r="G22" s="11">
        <v>0.622714656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2">
        <f t="shared" si="0"/>
        <v>209.15496349999998</v>
      </c>
    </row>
    <row r="23" spans="1:15" ht="12.75">
      <c r="A23" s="9">
        <v>1989</v>
      </c>
      <c r="B23" s="10"/>
      <c r="C23" s="11">
        <v>167.883811</v>
      </c>
      <c r="D23" s="11">
        <v>45.978443999999996</v>
      </c>
      <c r="E23" s="11">
        <v>3.9923636</v>
      </c>
      <c r="F23" s="11">
        <v>0</v>
      </c>
      <c r="G23" s="11">
        <v>0.467968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2">
        <f t="shared" si="0"/>
        <v>218.32258660000002</v>
      </c>
    </row>
    <row r="24" spans="1:15" ht="12.75">
      <c r="A24" s="9">
        <v>1990</v>
      </c>
      <c r="B24" s="10"/>
      <c r="C24" s="11">
        <v>165.979662</v>
      </c>
      <c r="D24" s="11">
        <v>44.585499999999996</v>
      </c>
      <c r="E24" s="11">
        <v>3.965823</v>
      </c>
      <c r="F24" s="11">
        <v>0</v>
      </c>
      <c r="G24" s="11">
        <v>0.3925367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1.31197</v>
      </c>
      <c r="O24" s="12">
        <f t="shared" si="0"/>
        <v>216.23549169999998</v>
      </c>
    </row>
    <row r="25" spans="1:15" ht="12.75">
      <c r="A25" s="9">
        <v>1991</v>
      </c>
      <c r="B25" s="10"/>
      <c r="C25" s="11">
        <v>170.983533</v>
      </c>
      <c r="D25" s="11">
        <v>46.249757</v>
      </c>
      <c r="E25" s="11">
        <v>4.8447453</v>
      </c>
      <c r="F25" s="11">
        <v>0</v>
      </c>
      <c r="G25" s="11">
        <v>0.3136952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5.048303</v>
      </c>
      <c r="O25" s="12">
        <f t="shared" si="0"/>
        <v>227.44003350000003</v>
      </c>
    </row>
    <row r="26" spans="1:15" ht="12.75">
      <c r="A26" s="9">
        <v>1992</v>
      </c>
      <c r="B26" s="10"/>
      <c r="C26" s="11">
        <v>183.549482</v>
      </c>
      <c r="D26" s="11">
        <v>49.037373</v>
      </c>
      <c r="E26" s="11">
        <v>5.613374</v>
      </c>
      <c r="F26" s="11">
        <v>0</v>
      </c>
      <c r="G26" s="11">
        <v>0.388408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3.9518649999999997</v>
      </c>
      <c r="O26" s="12">
        <f t="shared" si="0"/>
        <v>242.540502</v>
      </c>
    </row>
    <row r="27" spans="1:15" ht="12.75">
      <c r="A27" s="9">
        <v>1993</v>
      </c>
      <c r="B27" s="10"/>
      <c r="C27" s="11">
        <v>176.644151</v>
      </c>
      <c r="D27" s="11">
        <v>48.427741</v>
      </c>
      <c r="E27" s="11">
        <v>5.1577759</v>
      </c>
      <c r="F27" s="11">
        <v>0</v>
      </c>
      <c r="G27" s="11">
        <v>0.554796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5.628465</v>
      </c>
      <c r="O27" s="12">
        <f t="shared" si="0"/>
        <v>236.4129289</v>
      </c>
    </row>
    <row r="28" spans="1:15" ht="12.75">
      <c r="A28" s="9">
        <v>1994</v>
      </c>
      <c r="B28" s="10"/>
      <c r="C28" s="11">
        <v>162.31019500000002</v>
      </c>
      <c r="D28" s="11">
        <v>51.49938999999999</v>
      </c>
      <c r="E28" s="11">
        <v>7.317304000000001</v>
      </c>
      <c r="F28" s="11">
        <v>0</v>
      </c>
      <c r="G28" s="11">
        <v>0.85863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5.152781</v>
      </c>
      <c r="O28" s="12">
        <f t="shared" si="0"/>
        <v>227.13830000000004</v>
      </c>
    </row>
    <row r="29" spans="1:15" ht="12.75">
      <c r="A29" s="9">
        <v>1995</v>
      </c>
      <c r="B29" s="10"/>
      <c r="C29" s="11">
        <v>152.92191599999998</v>
      </c>
      <c r="D29" s="11">
        <v>42.844026</v>
      </c>
      <c r="E29" s="11">
        <v>8.020045</v>
      </c>
      <c r="F29" s="11">
        <v>0</v>
      </c>
      <c r="G29" s="11">
        <v>0.528018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1.967324</v>
      </c>
      <c r="O29" s="12">
        <f t="shared" si="0"/>
        <v>206.281329</v>
      </c>
    </row>
    <row r="30" spans="1:15" ht="12.75">
      <c r="A30" s="9">
        <v>1996</v>
      </c>
      <c r="B30" s="10"/>
      <c r="C30" s="11">
        <v>173.527538</v>
      </c>
      <c r="D30" s="11">
        <v>52.715039999999995</v>
      </c>
      <c r="E30" s="11">
        <v>8.24459638</v>
      </c>
      <c r="F30" s="11">
        <v>0</v>
      </c>
      <c r="G30" s="11">
        <v>1.4106049999999999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6.551973800995025</v>
      </c>
      <c r="O30" s="12">
        <f t="shared" si="0"/>
        <v>242.449753180995</v>
      </c>
    </row>
    <row r="31" spans="1:15" ht="12.75">
      <c r="A31" s="9">
        <v>1997</v>
      </c>
      <c r="B31" s="10"/>
      <c r="C31" s="11">
        <v>183.75706200000002</v>
      </c>
      <c r="D31" s="11">
        <v>46.116906</v>
      </c>
      <c r="E31" s="11">
        <v>8.222487284</v>
      </c>
      <c r="F31" s="11">
        <v>0.60480762254</v>
      </c>
      <c r="G31" s="11">
        <v>2.552976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10.680017547263681</v>
      </c>
      <c r="O31" s="12">
        <f t="shared" si="0"/>
        <v>251.9342564538037</v>
      </c>
    </row>
    <row r="32" spans="1:15" ht="12.75">
      <c r="A32" s="9">
        <v>1998</v>
      </c>
      <c r="B32" s="10"/>
      <c r="C32" s="11">
        <v>156.71018600000002</v>
      </c>
      <c r="D32" s="11">
        <v>45.429649</v>
      </c>
      <c r="E32" s="11">
        <v>9.065620326</v>
      </c>
      <c r="F32" s="11">
        <v>2.4428734969149994</v>
      </c>
      <c r="G32" s="11">
        <v>3.2098449999999996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10.363600696517413</v>
      </c>
      <c r="O32" s="12">
        <f t="shared" si="0"/>
        <v>227.22177451943242</v>
      </c>
    </row>
    <row r="33" spans="1:15" ht="12.75">
      <c r="A33" s="9">
        <v>1999</v>
      </c>
      <c r="B33" s="10"/>
      <c r="C33" s="11">
        <v>186.759903</v>
      </c>
      <c r="D33" s="11">
        <v>42.944698</v>
      </c>
      <c r="E33" s="11">
        <v>10.023306999999999</v>
      </c>
      <c r="F33" s="11">
        <v>0</v>
      </c>
      <c r="G33" s="11">
        <v>2.5618999999999996</v>
      </c>
      <c r="H33" s="11">
        <v>0</v>
      </c>
      <c r="I33" s="11">
        <v>0.014887</v>
      </c>
      <c r="J33" s="11">
        <v>0</v>
      </c>
      <c r="K33" s="11">
        <v>0</v>
      </c>
      <c r="L33" s="11">
        <v>0</v>
      </c>
      <c r="M33" s="11">
        <v>0</v>
      </c>
      <c r="N33" s="11">
        <v>11.15282346882505</v>
      </c>
      <c r="O33" s="12">
        <f t="shared" si="0"/>
        <v>253.45751846882507</v>
      </c>
    </row>
    <row r="34" spans="1:15" ht="12.75">
      <c r="A34" s="9">
        <v>2000</v>
      </c>
      <c r="B34" s="10"/>
      <c r="C34" s="11">
        <v>195.667687</v>
      </c>
      <c r="D34" s="11">
        <v>34.875060999999995</v>
      </c>
      <c r="E34" s="11">
        <v>9.361143</v>
      </c>
      <c r="F34" s="11">
        <v>0</v>
      </c>
      <c r="G34" s="11">
        <v>2.6275829999999996</v>
      </c>
      <c r="H34" s="11">
        <v>0</v>
      </c>
      <c r="I34" s="11">
        <v>0.012168</v>
      </c>
      <c r="J34" s="11">
        <v>0</v>
      </c>
      <c r="K34" s="11">
        <v>0</v>
      </c>
      <c r="L34" s="11">
        <v>0</v>
      </c>
      <c r="M34" s="11">
        <v>0</v>
      </c>
      <c r="N34" s="11">
        <v>11.628383111440002</v>
      </c>
      <c r="O34" s="12">
        <f t="shared" si="0"/>
        <v>254.17202511143998</v>
      </c>
    </row>
    <row r="35" spans="1:15" ht="12.75">
      <c r="A35" s="9">
        <v>2001</v>
      </c>
      <c r="B35" s="10"/>
      <c r="C35" s="11">
        <v>203.560761</v>
      </c>
      <c r="D35" s="11">
        <v>31.9863</v>
      </c>
      <c r="E35" s="11">
        <v>9.375475999999999</v>
      </c>
      <c r="F35" s="11">
        <v>3.2211659999999998</v>
      </c>
      <c r="G35" s="11">
        <v>2.585539039999962</v>
      </c>
      <c r="H35" s="11">
        <v>0</v>
      </c>
      <c r="I35" s="11">
        <v>0.601355</v>
      </c>
      <c r="J35" s="11">
        <v>0</v>
      </c>
      <c r="K35" s="11">
        <v>0</v>
      </c>
      <c r="L35" s="11">
        <v>0</v>
      </c>
      <c r="M35" s="11">
        <v>0</v>
      </c>
      <c r="N35" s="11">
        <v>13.891476024600001</v>
      </c>
      <c r="O35" s="12">
        <f t="shared" si="0"/>
        <v>265.2220730646</v>
      </c>
    </row>
    <row r="36" spans="1:15" ht="12.75">
      <c r="A36" s="9">
        <v>2002</v>
      </c>
      <c r="B36" s="10"/>
      <c r="C36" s="11">
        <v>186.629008</v>
      </c>
      <c r="D36" s="11">
        <v>28.811081</v>
      </c>
      <c r="E36" s="11">
        <v>5.951683</v>
      </c>
      <c r="F36" s="11">
        <v>9.888289</v>
      </c>
      <c r="G36" s="11">
        <v>2.15739</v>
      </c>
      <c r="H36" s="11">
        <v>0</v>
      </c>
      <c r="I36" s="11">
        <v>0.8246941243199999</v>
      </c>
      <c r="J36" s="11">
        <v>0</v>
      </c>
      <c r="K36" s="11">
        <v>0</v>
      </c>
      <c r="L36" s="11">
        <v>0</v>
      </c>
      <c r="M36" s="11">
        <v>0</v>
      </c>
      <c r="N36" s="11">
        <v>14.527144168209999</v>
      </c>
      <c r="O36" s="12">
        <f t="shared" si="0"/>
        <v>248.78928929252996</v>
      </c>
    </row>
    <row r="37" spans="1:15" ht="12.75">
      <c r="A37" s="9">
        <v>2003</v>
      </c>
      <c r="B37" s="10"/>
      <c r="C37" s="11">
        <v>127.35129300000003</v>
      </c>
      <c r="D37" s="11">
        <v>27.210397</v>
      </c>
      <c r="E37" s="11">
        <v>6.825291</v>
      </c>
      <c r="F37" s="11">
        <v>8.411192999999999</v>
      </c>
      <c r="G37" s="11">
        <v>1.2894980000000003</v>
      </c>
      <c r="H37" s="11">
        <v>0</v>
      </c>
      <c r="I37" s="11">
        <v>2.01422072063</v>
      </c>
      <c r="J37" s="11">
        <v>0</v>
      </c>
      <c r="K37" s="11">
        <v>0</v>
      </c>
      <c r="L37" s="11">
        <v>0</v>
      </c>
      <c r="M37" s="11">
        <v>0</v>
      </c>
      <c r="N37" s="11">
        <v>16.53603055431</v>
      </c>
      <c r="O37" s="12">
        <f t="shared" si="0"/>
        <v>189.63792327494002</v>
      </c>
    </row>
    <row r="38" spans="1:15" ht="12.75">
      <c r="A38" s="9">
        <v>2004</v>
      </c>
      <c r="B38" s="10"/>
      <c r="C38" s="11">
        <v>111.288443</v>
      </c>
      <c r="D38" s="11">
        <v>27.788439</v>
      </c>
      <c r="E38" s="11">
        <v>8.179282</v>
      </c>
      <c r="F38" s="11">
        <v>7.97617</v>
      </c>
      <c r="G38" s="11">
        <v>1.134533</v>
      </c>
      <c r="H38" s="11">
        <v>0</v>
      </c>
      <c r="I38" s="11">
        <v>3.88293720174</v>
      </c>
      <c r="J38" s="11">
        <v>0</v>
      </c>
      <c r="K38" s="11">
        <v>0</v>
      </c>
      <c r="L38" s="11">
        <v>0</v>
      </c>
      <c r="M38" s="11">
        <v>0</v>
      </c>
      <c r="N38" s="11">
        <v>11.0491073003</v>
      </c>
      <c r="O38" s="12">
        <f t="shared" si="0"/>
        <v>171.29891150204</v>
      </c>
    </row>
    <row r="39" spans="1:15" ht="12.75">
      <c r="A39" s="9">
        <v>2005</v>
      </c>
      <c r="B39" s="10"/>
      <c r="C39" s="11">
        <v>98.46651600000001</v>
      </c>
      <c r="D39" s="11">
        <v>28.604775999999998</v>
      </c>
      <c r="E39" s="11">
        <v>9.785977</v>
      </c>
      <c r="F39" s="11">
        <v>6.355121</v>
      </c>
      <c r="G39" s="11">
        <v>1.6176</v>
      </c>
      <c r="H39" s="11">
        <v>0.015828</v>
      </c>
      <c r="I39" s="11">
        <v>7.35021975134</v>
      </c>
      <c r="J39" s="11">
        <v>0</v>
      </c>
      <c r="K39" s="11">
        <v>0</v>
      </c>
      <c r="L39" s="11">
        <v>0</v>
      </c>
      <c r="M39" s="11">
        <v>0</v>
      </c>
      <c r="N39" s="11">
        <v>8.01593354948</v>
      </c>
      <c r="O39" s="12">
        <f t="shared" si="0"/>
        <v>160.21197130082</v>
      </c>
    </row>
    <row r="40" spans="1:15" ht="12.75">
      <c r="A40" s="9">
        <v>2006</v>
      </c>
      <c r="B40" s="10"/>
      <c r="C40" s="11">
        <v>92.874918</v>
      </c>
      <c r="D40" s="11">
        <v>28.130719999999997</v>
      </c>
      <c r="E40" s="11">
        <v>9.142928</v>
      </c>
      <c r="F40" s="11">
        <v>5.492951</v>
      </c>
      <c r="G40" s="11">
        <v>1.6324779999999999</v>
      </c>
      <c r="H40" s="11">
        <v>1.4548079999999999</v>
      </c>
      <c r="I40" s="11">
        <v>5.169206920470001</v>
      </c>
      <c r="J40" s="11">
        <v>14.040414</v>
      </c>
      <c r="K40" s="11">
        <v>0</v>
      </c>
      <c r="L40" s="11">
        <v>0</v>
      </c>
      <c r="M40" s="11">
        <v>0</v>
      </c>
      <c r="N40" s="11">
        <v>6.36954675262</v>
      </c>
      <c r="O40" s="12">
        <f t="shared" si="0"/>
        <v>164.30797067308998</v>
      </c>
    </row>
    <row r="41" spans="1:15" ht="12.75">
      <c r="A41" s="9">
        <v>2007</v>
      </c>
      <c r="B41" s="10"/>
      <c r="C41" s="11">
        <v>55.411439</v>
      </c>
      <c r="D41" s="11">
        <v>24.838862999999996</v>
      </c>
      <c r="E41" s="11">
        <v>7.694610000000001</v>
      </c>
      <c r="F41" s="11">
        <v>5.719786</v>
      </c>
      <c r="G41" s="11">
        <v>1.707203</v>
      </c>
      <c r="H41" s="11">
        <v>5.100907000000001</v>
      </c>
      <c r="I41" s="11">
        <v>3.1960164722499997</v>
      </c>
      <c r="J41" s="11">
        <v>69.836159</v>
      </c>
      <c r="K41" s="11">
        <v>2.9578300000000004</v>
      </c>
      <c r="L41" s="11">
        <v>0</v>
      </c>
      <c r="M41" s="11">
        <v>0</v>
      </c>
      <c r="N41" s="11">
        <v>4.422078322130001</v>
      </c>
      <c r="O41" s="12">
        <f t="shared" si="0"/>
        <v>180.88489179438</v>
      </c>
    </row>
    <row r="42" spans="1:15" ht="12.75">
      <c r="A42" s="9">
        <v>2008</v>
      </c>
      <c r="B42" s="10"/>
      <c r="C42" s="11">
        <v>51.869549000000006</v>
      </c>
      <c r="D42" s="11">
        <v>21.134316</v>
      </c>
      <c r="E42" s="11">
        <v>6.915445</v>
      </c>
      <c r="F42" s="11">
        <v>5.131147</v>
      </c>
      <c r="G42" s="11">
        <v>1.947269</v>
      </c>
      <c r="H42" s="11">
        <v>4.781357</v>
      </c>
      <c r="I42" s="11">
        <v>2.24988964086</v>
      </c>
      <c r="J42" s="11">
        <v>70.589752</v>
      </c>
      <c r="K42" s="11">
        <v>7.5934550000000005</v>
      </c>
      <c r="L42" s="11">
        <v>0</v>
      </c>
      <c r="M42" s="11">
        <v>0</v>
      </c>
      <c r="N42" s="11">
        <v>1.5704639158225933</v>
      </c>
      <c r="O42" s="12">
        <f t="shared" si="0"/>
        <v>173.78264355668261</v>
      </c>
    </row>
    <row r="43" spans="1:15" ht="12.75">
      <c r="A43" s="9">
        <v>2009</v>
      </c>
      <c r="B43" s="10"/>
      <c r="C43" s="11">
        <v>56.105119</v>
      </c>
      <c r="D43" s="11">
        <v>17.531108</v>
      </c>
      <c r="E43" s="11">
        <v>10.639071000000001</v>
      </c>
      <c r="F43" s="11">
        <v>5.849097</v>
      </c>
      <c r="G43" s="11">
        <v>1.836862</v>
      </c>
      <c r="H43" s="11">
        <v>7.704241000000001</v>
      </c>
      <c r="I43" s="11">
        <v>1.71222743312</v>
      </c>
      <c r="J43" s="11">
        <v>69.01611</v>
      </c>
      <c r="K43" s="11">
        <v>3.616842</v>
      </c>
      <c r="L43" s="11">
        <v>5.317416</v>
      </c>
      <c r="M43" s="11">
        <v>0.735528</v>
      </c>
      <c r="N43" s="11">
        <v>0.185536</v>
      </c>
      <c r="O43" s="12">
        <f t="shared" si="0"/>
        <v>180.24915743312</v>
      </c>
    </row>
    <row r="44" spans="1:15" ht="12.75">
      <c r="A44" s="13" t="str">
        <f ca="1">"∆"&amp;OFFSET(A44,-5,0)&amp;"/"&amp;OFFSET(A44,-1,0)&amp;" p.a."</f>
        <v>∆2005/2009 p.a.</v>
      </c>
      <c r="B44" s="14"/>
      <c r="C44" s="15">
        <f aca="true" ca="1" t="shared" si="1" ref="C44:O44">IF(ISERROR(((OFFSET(C44,-1,0)/OFFSET(C44,-5,0))^0.25)-1),"n.a.",((OFFSET(C44,-1,0)/OFFSET(C44,-5,0))^0.25)-1)</f>
        <v>-0.13118266204374063</v>
      </c>
      <c r="D44" s="15">
        <f ca="1" t="shared" si="1"/>
        <v>-0.11520491088436458</v>
      </c>
      <c r="E44" s="15">
        <f ca="1" t="shared" si="1"/>
        <v>0.021115524714688805</v>
      </c>
      <c r="F44" s="15">
        <f ca="1" t="shared" si="1"/>
        <v>-0.02052974888330683</v>
      </c>
      <c r="G44" s="15">
        <f ca="1" t="shared" si="1"/>
        <v>0.032289114889299864</v>
      </c>
      <c r="H44" s="15">
        <f ca="1" t="shared" si="1"/>
        <v>3.6970583414901945</v>
      </c>
      <c r="I44" s="15">
        <f ca="1" t="shared" si="1"/>
        <v>-0.30527123369082</v>
      </c>
      <c r="J44" s="15" t="str">
        <f ca="1" t="shared" si="1"/>
        <v>n.a.</v>
      </c>
      <c r="K44" s="15" t="str">
        <f ca="1" t="shared" si="1"/>
        <v>n.a.</v>
      </c>
      <c r="L44" s="15" t="str">
        <f ca="1" t="shared" si="1"/>
        <v>n.a.</v>
      </c>
      <c r="M44" s="15" t="str">
        <f ca="1" t="shared" si="1"/>
        <v>n.a.</v>
      </c>
      <c r="N44" s="15">
        <f ca="1" t="shared" si="1"/>
        <v>-0.6099515824749155</v>
      </c>
      <c r="O44" s="16">
        <f ca="1" t="shared" si="1"/>
        <v>0.029898841892879835</v>
      </c>
    </row>
    <row r="45" spans="1:15" ht="13.5" thickBot="1">
      <c r="A45" s="17" t="str">
        <f ca="1">"∆"&amp;(OFFSET(A45,-3,0))&amp;"/"&amp;(OFFSET(A45,-2,0))</f>
        <v>∆2008/2009</v>
      </c>
      <c r="B45" s="18"/>
      <c r="C45" s="19">
        <f aca="true" ca="1" t="shared" si="2" ref="C45:O45">IF(ISERROR((OFFSET(C45,-2,0)-OFFSET(C45,-3,0))/OFFSET(C45,-3,0)),"n.a.",(OFFSET(C45,-2,0)-OFFSET(C45,-3,0))/OFFSET(C45,-3,0))</f>
        <v>0.08165812276486142</v>
      </c>
      <c r="D45" s="19">
        <f ca="1" t="shared" si="2"/>
        <v>-0.17049087370511537</v>
      </c>
      <c r="E45" s="19">
        <f ca="1" t="shared" si="2"/>
        <v>0.5384506709257324</v>
      </c>
      <c r="F45" s="19">
        <f ca="1" t="shared" si="2"/>
        <v>0.13991998280306528</v>
      </c>
      <c r="G45" s="19">
        <f ca="1" t="shared" si="2"/>
        <v>-0.05669838116870341</v>
      </c>
      <c r="H45" s="19">
        <f ca="1" t="shared" si="2"/>
        <v>0.6113084632668091</v>
      </c>
      <c r="I45" s="19">
        <f ca="1" t="shared" si="2"/>
        <v>-0.23897270247196817</v>
      </c>
      <c r="J45" s="19">
        <f ca="1" t="shared" si="2"/>
        <v>-0.022292782669076475</v>
      </c>
      <c r="K45" s="19">
        <f ca="1" t="shared" si="2"/>
        <v>-0.5236895457996393</v>
      </c>
      <c r="L45" s="19" t="str">
        <f ca="1" t="shared" si="2"/>
        <v>n.a.</v>
      </c>
      <c r="M45" s="19" t="str">
        <f ca="1" t="shared" si="2"/>
        <v>n.a.</v>
      </c>
      <c r="N45" s="19">
        <f ca="1" t="shared" si="2"/>
        <v>-0.8818591130106813</v>
      </c>
      <c r="O45" s="20">
        <f ca="1" t="shared" si="2"/>
        <v>0.03721035509698755</v>
      </c>
    </row>
    <row r="46" spans="1:15" ht="12.75">
      <c r="A46" s="21"/>
      <c r="B46" s="21"/>
      <c r="C46" s="2"/>
      <c r="D46" s="2"/>
      <c r="E46" s="2"/>
      <c r="F46" s="2"/>
      <c r="G46" s="2"/>
      <c r="H46" s="2"/>
      <c r="I46" s="22"/>
      <c r="J46" s="22"/>
      <c r="K46" s="22"/>
      <c r="L46" s="22"/>
      <c r="M46" s="22"/>
      <c r="N46" s="22"/>
      <c r="O46" s="22"/>
    </row>
    <row r="47" spans="1:15" ht="12.75">
      <c r="A47" s="21" t="s">
        <v>10</v>
      </c>
      <c r="B47" s="21"/>
      <c r="C47" s="2"/>
      <c r="D47" s="23"/>
      <c r="E47" s="2"/>
      <c r="F47" s="2"/>
      <c r="G47" s="2"/>
      <c r="H47" s="2"/>
      <c r="I47" s="22"/>
      <c r="J47" s="22"/>
      <c r="K47" s="22"/>
      <c r="L47" s="22"/>
      <c r="M47" s="22"/>
      <c r="N47" s="22"/>
      <c r="O47" s="22"/>
    </row>
    <row r="48" spans="1:15" ht="14.25">
      <c r="A48" s="24" t="s">
        <v>17</v>
      </c>
      <c r="B48" s="24"/>
      <c r="C48" s="2"/>
      <c r="D48" s="23"/>
      <c r="E48" s="2"/>
      <c r="F48" s="2"/>
      <c r="G48" s="2"/>
      <c r="H48" s="2"/>
      <c r="I48" s="22"/>
      <c r="J48" s="22"/>
      <c r="K48" s="22"/>
      <c r="L48" s="22"/>
      <c r="M48" s="22"/>
      <c r="N48" s="22"/>
      <c r="O48" s="22"/>
    </row>
    <row r="49" spans="1:15" ht="14.25">
      <c r="A49" s="24" t="s">
        <v>18</v>
      </c>
      <c r="B49" s="24"/>
      <c r="C49" s="2"/>
      <c r="D49" s="2"/>
      <c r="E49" s="2"/>
      <c r="F49" s="2"/>
      <c r="G49" s="2"/>
      <c r="H49" s="2"/>
      <c r="I49" s="22"/>
      <c r="J49" s="22"/>
      <c r="K49" s="22"/>
      <c r="L49" s="22"/>
      <c r="M49" s="22"/>
      <c r="N49" s="22"/>
      <c r="O49" s="22"/>
    </row>
    <row r="50" spans="1:15" ht="14.25">
      <c r="A50" s="24" t="s">
        <v>19</v>
      </c>
      <c r="B50" s="24"/>
      <c r="C50" s="2"/>
      <c r="D50" s="2"/>
      <c r="E50" s="2"/>
      <c r="F50" s="2"/>
      <c r="G50" s="2"/>
      <c r="H50" s="2"/>
      <c r="I50" s="22"/>
      <c r="J50" s="22"/>
      <c r="K50" s="22"/>
      <c r="L50" s="22"/>
      <c r="M50" s="22"/>
      <c r="N50" s="22"/>
      <c r="O50" s="22"/>
    </row>
    <row r="51" spans="1:15" ht="14.25">
      <c r="A51" s="24" t="s">
        <v>20</v>
      </c>
      <c r="B51" s="24"/>
      <c r="C51" s="2"/>
      <c r="D51" s="2"/>
      <c r="E51" s="2"/>
      <c r="F51" s="2"/>
      <c r="G51" s="2"/>
      <c r="H51" s="2"/>
      <c r="I51" s="22"/>
      <c r="J51" s="22"/>
      <c r="K51" s="22"/>
      <c r="L51" s="22"/>
      <c r="M51" s="22"/>
      <c r="N51" s="22"/>
      <c r="O51" s="22"/>
    </row>
    <row r="52" spans="1:15" ht="14.25">
      <c r="A52" s="24" t="s">
        <v>21</v>
      </c>
      <c r="B52" s="24"/>
      <c r="C52" s="2"/>
      <c r="D52" s="2"/>
      <c r="E52" s="2"/>
      <c r="F52" s="2"/>
      <c r="G52" s="2"/>
      <c r="H52" s="2"/>
      <c r="I52" s="22"/>
      <c r="J52" s="22"/>
      <c r="K52" s="22"/>
      <c r="L52" s="22"/>
      <c r="M52" s="22"/>
      <c r="N52" s="22"/>
      <c r="O52" s="22"/>
    </row>
    <row r="53" spans="1:15" ht="12.75">
      <c r="A53" s="21" t="s">
        <v>11</v>
      </c>
      <c r="B53" s="21"/>
      <c r="C53" s="2"/>
      <c r="D53" s="2"/>
      <c r="E53" s="2"/>
      <c r="F53" s="2"/>
      <c r="G53" s="2"/>
      <c r="H53" s="2"/>
      <c r="I53" s="22"/>
      <c r="J53" s="22"/>
      <c r="K53" s="22"/>
      <c r="L53" s="22"/>
      <c r="M53" s="22"/>
      <c r="N53" s="22"/>
      <c r="O53" s="22"/>
    </row>
  </sheetData>
  <mergeCells count="3">
    <mergeCell ref="A3:B3"/>
    <mergeCell ref="A44:B44"/>
    <mergeCell ref="A45:B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Paul Hunt</cp:lastModifiedBy>
  <dcterms:created xsi:type="dcterms:W3CDTF">2010-07-01T00:45:24Z</dcterms:created>
  <dcterms:modified xsi:type="dcterms:W3CDTF">2010-07-01T00:45:38Z</dcterms:modified>
  <cp:category/>
  <cp:version/>
  <cp:contentType/>
  <cp:contentStatus/>
</cp:coreProperties>
</file>